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matthiashilger/Desktop/"/>
    </mc:Choice>
  </mc:AlternateContent>
  <xr:revisionPtr revIDLastSave="0" documentId="13_ncr:1_{A49D9BB0-C33D-164F-A32B-4A7906DBEC90}" xr6:coauthVersionLast="47" xr6:coauthVersionMax="47" xr10:uidLastSave="{00000000-0000-0000-0000-000000000000}"/>
  <bookViews>
    <workbookView xWindow="0" yWindow="500" windowWidth="38400" windowHeight="21100" xr2:uid="{B59943FB-EA80-1D4B-B4EA-8F0D81D96CBC}"/>
  </bookViews>
  <sheets>
    <sheet name="Übersicht" sheetId="1" r:id="rId1"/>
    <sheet name="Helf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4" i="1" l="1" a="1"/>
  <c r="M24" i="1" s="1"/>
  <c r="M25" i="1" a="1"/>
  <c r="M25" i="1" s="1"/>
  <c r="M26" i="1" a="1"/>
  <c r="M26" i="1" s="1"/>
  <c r="M27" i="1" a="1"/>
  <c r="M27" i="1" s="1"/>
  <c r="M28" i="1" a="1"/>
  <c r="M28" i="1" s="1"/>
  <c r="M3" i="2" a="1"/>
  <c r="M3" i="2" s="1"/>
  <c r="M2" i="2" a="1"/>
  <c r="M2" i="2" s="1"/>
  <c r="A2" i="2" a="1"/>
  <c r="H28" i="1" l="1" a="1"/>
  <c r="H28" i="1" s="1"/>
  <c r="I28" i="1" s="1"/>
  <c r="H27" i="1" a="1"/>
  <c r="H27" i="1" s="1"/>
  <c r="I27" i="1" s="1"/>
  <c r="H26" i="1" a="1"/>
  <c r="H26" i="1" s="1"/>
  <c r="I26" i="1" s="1"/>
  <c r="H25" i="1" a="1"/>
  <c r="H25" i="1" s="1"/>
  <c r="I25" i="1" s="1"/>
  <c r="H24" i="1" a="1"/>
  <c r="H24" i="1" s="1"/>
  <c r="I24" i="1" s="1"/>
  <c r="A2" i="2"/>
  <c r="M21" i="1" a="1"/>
  <c r="M21" i="1" s="1"/>
  <c r="H21" i="1" s="1" a="1"/>
  <c r="H21" i="1" s="1"/>
  <c r="M22" i="1" a="1"/>
  <c r="M22" i="1" s="1"/>
  <c r="H22" i="1" s="1" a="1"/>
  <c r="H22" i="1" s="1"/>
  <c r="M20" i="1" a="1"/>
  <c r="M20" i="1" s="1"/>
  <c r="M23" i="1" a="1"/>
  <c r="M23" i="1" s="1"/>
  <c r="H23" i="1" s="1" a="1"/>
  <c r="H23" i="1" s="1"/>
  <c r="I23" i="1" s="1"/>
  <c r="F20" i="1" a="1"/>
  <c r="F26" i="1" a="1"/>
  <c r="F25" i="1" a="1"/>
  <c r="F28" i="1" a="1"/>
  <c r="F27" i="1" a="1"/>
  <c r="F21" i="1" a="1"/>
  <c r="F24" i="1" a="1"/>
  <c r="F28" i="1" l="1"/>
  <c r="G28" i="1" s="1"/>
  <c r="K28" i="1" s="1"/>
  <c r="L28" i="1" s="1"/>
  <c r="F27" i="1"/>
  <c r="G27" i="1" s="1"/>
  <c r="K27" i="1" s="1"/>
  <c r="L27" i="1" s="1"/>
  <c r="F26" i="1"/>
  <c r="G26" i="1" s="1"/>
  <c r="K26" i="1" s="1"/>
  <c r="L26" i="1" s="1"/>
  <c r="F25" i="1"/>
  <c r="G25" i="1" s="1"/>
  <c r="K25" i="1" s="1"/>
  <c r="L25" i="1" s="1"/>
  <c r="F24" i="1"/>
  <c r="G24" i="1" s="1"/>
  <c r="K24" i="1" s="1"/>
  <c r="L24" i="1" s="1"/>
  <c r="I22" i="1"/>
  <c r="H20" i="1" a="1"/>
  <c r="H20" i="1" s="1"/>
  <c r="I20" i="1" s="1"/>
  <c r="F21" i="1"/>
  <c r="G21" i="1" s="1"/>
  <c r="F20" i="1"/>
  <c r="G20" i="1" s="1"/>
  <c r="I21" i="1"/>
  <c r="F22" i="1" a="1"/>
  <c r="F23" i="1" a="1"/>
  <c r="F22" i="1" l="1"/>
  <c r="G22" i="1" s="1"/>
  <c r="K22" i="1" s="1"/>
  <c r="L22" i="1" s="1"/>
  <c r="F23" i="1"/>
  <c r="G23" i="1" s="1"/>
  <c r="K23" i="1" s="1"/>
  <c r="L23" i="1" s="1"/>
  <c r="I29" i="1"/>
  <c r="K20" i="1"/>
  <c r="L20" i="1" s="1"/>
  <c r="K21" i="1"/>
  <c r="L21" i="1" s="1"/>
  <c r="G29" i="1"/>
  <c r="J25" i="1" l="1"/>
  <c r="J24" i="1"/>
  <c r="J28" i="1"/>
  <c r="J26" i="1"/>
  <c r="J27" i="1"/>
  <c r="J23" i="1"/>
  <c r="L5" i="2"/>
  <c r="L29" i="1"/>
  <c r="L6" i="2" s="1"/>
  <c r="J20" i="1"/>
  <c r="J22" i="1"/>
  <c r="J21" i="1"/>
  <c r="K29" i="1"/>
  <c r="L7"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512">
    <bk>
      <extLst>
        <ext uri="{3e2802c4-a4d2-4d8b-9148-e3be6c30e623}">
          <xlrd:rvb i="2"/>
        </ext>
      </extLst>
    </bk>
    <bk>
      <extLst>
        <ext uri="{3e2802c4-a4d2-4d8b-9148-e3be6c30e623}">
          <xlrd:rvb i="5"/>
        </ext>
      </extLst>
    </bk>
    <bk>
      <extLst>
        <ext uri="{3e2802c4-a4d2-4d8b-9148-e3be6c30e623}">
          <xlrd:rvb i="6"/>
        </ext>
      </extLst>
    </bk>
    <bk>
      <extLst>
        <ext uri="{3e2802c4-a4d2-4d8b-9148-e3be6c30e623}">
          <xlrd:rvb i="9"/>
        </ext>
      </extLst>
    </bk>
    <bk>
      <extLst>
        <ext uri="{3e2802c4-a4d2-4d8b-9148-e3be6c30e623}">
          <xlrd:rvb i="10"/>
        </ext>
      </extLst>
    </bk>
    <bk>
      <extLst>
        <ext uri="{3e2802c4-a4d2-4d8b-9148-e3be6c30e623}">
          <xlrd:rvb i="13"/>
        </ext>
      </extLst>
    </bk>
    <bk>
      <extLst>
        <ext uri="{3e2802c4-a4d2-4d8b-9148-e3be6c30e623}">
          <xlrd:rvb i="14"/>
        </ext>
      </extLst>
    </bk>
    <bk>
      <extLst>
        <ext uri="{3e2802c4-a4d2-4d8b-9148-e3be6c30e623}">
          <xlrd:rvb i="17"/>
        </ext>
      </extLst>
    </bk>
    <bk>
      <extLst>
        <ext uri="{3e2802c4-a4d2-4d8b-9148-e3be6c30e623}">
          <xlrd:rvb i="18"/>
        </ext>
      </extLst>
    </bk>
    <bk>
      <extLst>
        <ext uri="{3e2802c4-a4d2-4d8b-9148-e3be6c30e623}">
          <xlrd:rvb i="21"/>
        </ext>
      </extLst>
    </bk>
    <bk>
      <extLst>
        <ext uri="{3e2802c4-a4d2-4d8b-9148-e3be6c30e623}">
          <xlrd:rvb i="22"/>
        </ext>
      </extLst>
    </bk>
    <bk>
      <extLst>
        <ext uri="{3e2802c4-a4d2-4d8b-9148-e3be6c30e623}">
          <xlrd:rvb i="25"/>
        </ext>
      </extLst>
    </bk>
    <bk>
      <extLst>
        <ext uri="{3e2802c4-a4d2-4d8b-9148-e3be6c30e623}">
          <xlrd:rvb i="26"/>
        </ext>
      </extLst>
    </bk>
    <bk>
      <extLst>
        <ext uri="{3e2802c4-a4d2-4d8b-9148-e3be6c30e623}">
          <xlrd:rvb i="29"/>
        </ext>
      </extLst>
    </bk>
    <bk>
      <extLst>
        <ext uri="{3e2802c4-a4d2-4d8b-9148-e3be6c30e623}">
          <xlrd:rvb i="30"/>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bk>
      <extLst>
        <ext uri="{3e2802c4-a4d2-4d8b-9148-e3be6c30e623}">
          <xlrd:rvb i="105"/>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09"/>
        </ext>
      </extLst>
    </bk>
    <bk>
      <extLst>
        <ext uri="{3e2802c4-a4d2-4d8b-9148-e3be6c30e623}">
          <xlrd:rvb i="110"/>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4"/>
        </ext>
      </extLst>
    </bk>
    <bk>
      <extLst>
        <ext uri="{3e2802c4-a4d2-4d8b-9148-e3be6c30e623}">
          <xlrd:rvb i="115"/>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19"/>
        </ext>
      </extLst>
    </bk>
    <bk>
      <extLst>
        <ext uri="{3e2802c4-a4d2-4d8b-9148-e3be6c30e623}">
          <xlrd:rvb i="120"/>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4"/>
        </ext>
      </extLst>
    </bk>
    <bk>
      <extLst>
        <ext uri="{3e2802c4-a4d2-4d8b-9148-e3be6c30e623}">
          <xlrd:rvb i="125"/>
        </ext>
      </extLst>
    </bk>
    <bk>
      <extLst>
        <ext uri="{3e2802c4-a4d2-4d8b-9148-e3be6c30e623}">
          <xlrd:rvb i="126"/>
        </ext>
      </extLst>
    </bk>
    <bk>
      <extLst>
        <ext uri="{3e2802c4-a4d2-4d8b-9148-e3be6c30e623}">
          <xlrd:rvb i="127"/>
        </ext>
      </extLst>
    </bk>
    <bk>
      <extLst>
        <ext uri="{3e2802c4-a4d2-4d8b-9148-e3be6c30e623}">
          <xlrd:rvb i="128"/>
        </ext>
      </extLst>
    </bk>
    <bk>
      <extLst>
        <ext uri="{3e2802c4-a4d2-4d8b-9148-e3be6c30e623}">
          <xlrd:rvb i="129"/>
        </ext>
      </extLst>
    </bk>
    <bk>
      <extLst>
        <ext uri="{3e2802c4-a4d2-4d8b-9148-e3be6c30e623}">
          <xlrd:rvb i="130"/>
        </ext>
      </extLst>
    </bk>
    <bk>
      <extLst>
        <ext uri="{3e2802c4-a4d2-4d8b-9148-e3be6c30e623}">
          <xlrd:rvb i="131"/>
        </ext>
      </extLst>
    </bk>
    <bk>
      <extLst>
        <ext uri="{3e2802c4-a4d2-4d8b-9148-e3be6c30e623}">
          <xlrd:rvb i="132"/>
        </ext>
      </extLst>
    </bk>
    <bk>
      <extLst>
        <ext uri="{3e2802c4-a4d2-4d8b-9148-e3be6c30e623}">
          <xlrd:rvb i="133"/>
        </ext>
      </extLst>
    </bk>
    <bk>
      <extLst>
        <ext uri="{3e2802c4-a4d2-4d8b-9148-e3be6c30e623}">
          <xlrd:rvb i="134"/>
        </ext>
      </extLst>
    </bk>
    <bk>
      <extLst>
        <ext uri="{3e2802c4-a4d2-4d8b-9148-e3be6c30e623}">
          <xlrd:rvb i="135"/>
        </ext>
      </extLst>
    </bk>
    <bk>
      <extLst>
        <ext uri="{3e2802c4-a4d2-4d8b-9148-e3be6c30e623}">
          <xlrd:rvb i="136"/>
        </ext>
      </extLst>
    </bk>
    <bk>
      <extLst>
        <ext uri="{3e2802c4-a4d2-4d8b-9148-e3be6c30e623}">
          <xlrd:rvb i="137"/>
        </ext>
      </extLst>
    </bk>
    <bk>
      <extLst>
        <ext uri="{3e2802c4-a4d2-4d8b-9148-e3be6c30e623}">
          <xlrd:rvb i="138"/>
        </ext>
      </extLst>
    </bk>
    <bk>
      <extLst>
        <ext uri="{3e2802c4-a4d2-4d8b-9148-e3be6c30e623}">
          <xlrd:rvb i="139"/>
        </ext>
      </extLst>
    </bk>
    <bk>
      <extLst>
        <ext uri="{3e2802c4-a4d2-4d8b-9148-e3be6c30e623}">
          <xlrd:rvb i="140"/>
        </ext>
      </extLst>
    </bk>
    <bk>
      <extLst>
        <ext uri="{3e2802c4-a4d2-4d8b-9148-e3be6c30e623}">
          <xlrd:rvb i="141"/>
        </ext>
      </extLst>
    </bk>
    <bk>
      <extLst>
        <ext uri="{3e2802c4-a4d2-4d8b-9148-e3be6c30e623}">
          <xlrd:rvb i="142"/>
        </ext>
      </extLst>
    </bk>
    <bk>
      <extLst>
        <ext uri="{3e2802c4-a4d2-4d8b-9148-e3be6c30e623}">
          <xlrd:rvb i="143"/>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7"/>
        </ext>
      </extLst>
    </bk>
    <bk>
      <extLst>
        <ext uri="{3e2802c4-a4d2-4d8b-9148-e3be6c30e623}">
          <xlrd:rvb i="148"/>
        </ext>
      </extLst>
    </bk>
    <bk>
      <extLst>
        <ext uri="{3e2802c4-a4d2-4d8b-9148-e3be6c30e623}">
          <xlrd:rvb i="149"/>
        </ext>
      </extLst>
    </bk>
    <bk>
      <extLst>
        <ext uri="{3e2802c4-a4d2-4d8b-9148-e3be6c30e623}">
          <xlrd:rvb i="150"/>
        </ext>
      </extLst>
    </bk>
    <bk>
      <extLst>
        <ext uri="{3e2802c4-a4d2-4d8b-9148-e3be6c30e623}">
          <xlrd:rvb i="151"/>
        </ext>
      </extLst>
    </bk>
    <bk>
      <extLst>
        <ext uri="{3e2802c4-a4d2-4d8b-9148-e3be6c30e623}">
          <xlrd:rvb i="152"/>
        </ext>
      </extLst>
    </bk>
    <bk>
      <extLst>
        <ext uri="{3e2802c4-a4d2-4d8b-9148-e3be6c30e623}">
          <xlrd:rvb i="153"/>
        </ext>
      </extLst>
    </bk>
    <bk>
      <extLst>
        <ext uri="{3e2802c4-a4d2-4d8b-9148-e3be6c30e623}">
          <xlrd:rvb i="154"/>
        </ext>
      </extLst>
    </bk>
    <bk>
      <extLst>
        <ext uri="{3e2802c4-a4d2-4d8b-9148-e3be6c30e623}">
          <xlrd:rvb i="155"/>
        </ext>
      </extLst>
    </bk>
    <bk>
      <extLst>
        <ext uri="{3e2802c4-a4d2-4d8b-9148-e3be6c30e623}">
          <xlrd:rvb i="156"/>
        </ext>
      </extLst>
    </bk>
    <bk>
      <extLst>
        <ext uri="{3e2802c4-a4d2-4d8b-9148-e3be6c30e623}">
          <xlrd:rvb i="157"/>
        </ext>
      </extLst>
    </bk>
    <bk>
      <extLst>
        <ext uri="{3e2802c4-a4d2-4d8b-9148-e3be6c30e623}">
          <xlrd:rvb i="158"/>
        </ext>
      </extLst>
    </bk>
    <bk>
      <extLst>
        <ext uri="{3e2802c4-a4d2-4d8b-9148-e3be6c30e623}">
          <xlrd:rvb i="159"/>
        </ext>
      </extLst>
    </bk>
    <bk>
      <extLst>
        <ext uri="{3e2802c4-a4d2-4d8b-9148-e3be6c30e623}">
          <xlrd:rvb i="160"/>
        </ext>
      </extLst>
    </bk>
    <bk>
      <extLst>
        <ext uri="{3e2802c4-a4d2-4d8b-9148-e3be6c30e623}">
          <xlrd:rvb i="161"/>
        </ext>
      </extLst>
    </bk>
    <bk>
      <extLst>
        <ext uri="{3e2802c4-a4d2-4d8b-9148-e3be6c30e623}">
          <xlrd:rvb i="162"/>
        </ext>
      </extLst>
    </bk>
    <bk>
      <extLst>
        <ext uri="{3e2802c4-a4d2-4d8b-9148-e3be6c30e623}">
          <xlrd:rvb i="163"/>
        </ext>
      </extLst>
    </bk>
    <bk>
      <extLst>
        <ext uri="{3e2802c4-a4d2-4d8b-9148-e3be6c30e623}">
          <xlrd:rvb i="164"/>
        </ext>
      </extLst>
    </bk>
    <bk>
      <extLst>
        <ext uri="{3e2802c4-a4d2-4d8b-9148-e3be6c30e623}">
          <xlrd:rvb i="165"/>
        </ext>
      </extLst>
    </bk>
    <bk>
      <extLst>
        <ext uri="{3e2802c4-a4d2-4d8b-9148-e3be6c30e623}">
          <xlrd:rvb i="166"/>
        </ext>
      </extLst>
    </bk>
    <bk>
      <extLst>
        <ext uri="{3e2802c4-a4d2-4d8b-9148-e3be6c30e623}">
          <xlrd:rvb i="167"/>
        </ext>
      </extLst>
    </bk>
    <bk>
      <extLst>
        <ext uri="{3e2802c4-a4d2-4d8b-9148-e3be6c30e623}">
          <xlrd:rvb i="168"/>
        </ext>
      </extLst>
    </bk>
    <bk>
      <extLst>
        <ext uri="{3e2802c4-a4d2-4d8b-9148-e3be6c30e623}">
          <xlrd:rvb i="169"/>
        </ext>
      </extLst>
    </bk>
    <bk>
      <extLst>
        <ext uri="{3e2802c4-a4d2-4d8b-9148-e3be6c30e623}">
          <xlrd:rvb i="170"/>
        </ext>
      </extLst>
    </bk>
    <bk>
      <extLst>
        <ext uri="{3e2802c4-a4d2-4d8b-9148-e3be6c30e623}">
          <xlrd:rvb i="171"/>
        </ext>
      </extLst>
    </bk>
    <bk>
      <extLst>
        <ext uri="{3e2802c4-a4d2-4d8b-9148-e3be6c30e623}">
          <xlrd:rvb i="172"/>
        </ext>
      </extLst>
    </bk>
    <bk>
      <extLst>
        <ext uri="{3e2802c4-a4d2-4d8b-9148-e3be6c30e623}">
          <xlrd:rvb i="173"/>
        </ext>
      </extLst>
    </bk>
    <bk>
      <extLst>
        <ext uri="{3e2802c4-a4d2-4d8b-9148-e3be6c30e623}">
          <xlrd:rvb i="174"/>
        </ext>
      </extLst>
    </bk>
    <bk>
      <extLst>
        <ext uri="{3e2802c4-a4d2-4d8b-9148-e3be6c30e623}">
          <xlrd:rvb i="175"/>
        </ext>
      </extLst>
    </bk>
    <bk>
      <extLst>
        <ext uri="{3e2802c4-a4d2-4d8b-9148-e3be6c30e623}">
          <xlrd:rvb i="176"/>
        </ext>
      </extLst>
    </bk>
    <bk>
      <extLst>
        <ext uri="{3e2802c4-a4d2-4d8b-9148-e3be6c30e623}">
          <xlrd:rvb i="177"/>
        </ext>
      </extLst>
    </bk>
    <bk>
      <extLst>
        <ext uri="{3e2802c4-a4d2-4d8b-9148-e3be6c30e623}">
          <xlrd:rvb i="178"/>
        </ext>
      </extLst>
    </bk>
    <bk>
      <extLst>
        <ext uri="{3e2802c4-a4d2-4d8b-9148-e3be6c30e623}">
          <xlrd:rvb i="179"/>
        </ext>
      </extLst>
    </bk>
    <bk>
      <extLst>
        <ext uri="{3e2802c4-a4d2-4d8b-9148-e3be6c30e623}">
          <xlrd:rvb i="180"/>
        </ext>
      </extLst>
    </bk>
    <bk>
      <extLst>
        <ext uri="{3e2802c4-a4d2-4d8b-9148-e3be6c30e623}">
          <xlrd:rvb i="181"/>
        </ext>
      </extLst>
    </bk>
    <bk>
      <extLst>
        <ext uri="{3e2802c4-a4d2-4d8b-9148-e3be6c30e623}">
          <xlrd:rvb i="182"/>
        </ext>
      </extLst>
    </bk>
    <bk>
      <extLst>
        <ext uri="{3e2802c4-a4d2-4d8b-9148-e3be6c30e623}">
          <xlrd:rvb i="183"/>
        </ext>
      </extLst>
    </bk>
    <bk>
      <extLst>
        <ext uri="{3e2802c4-a4d2-4d8b-9148-e3be6c30e623}">
          <xlrd:rvb i="184"/>
        </ext>
      </extLst>
    </bk>
    <bk>
      <extLst>
        <ext uri="{3e2802c4-a4d2-4d8b-9148-e3be6c30e623}">
          <xlrd:rvb i="185"/>
        </ext>
      </extLst>
    </bk>
    <bk>
      <extLst>
        <ext uri="{3e2802c4-a4d2-4d8b-9148-e3be6c30e623}">
          <xlrd:rvb i="186"/>
        </ext>
      </extLst>
    </bk>
    <bk>
      <extLst>
        <ext uri="{3e2802c4-a4d2-4d8b-9148-e3be6c30e623}">
          <xlrd:rvb i="187"/>
        </ext>
      </extLst>
    </bk>
    <bk>
      <extLst>
        <ext uri="{3e2802c4-a4d2-4d8b-9148-e3be6c30e623}">
          <xlrd:rvb i="188"/>
        </ext>
      </extLst>
    </bk>
    <bk>
      <extLst>
        <ext uri="{3e2802c4-a4d2-4d8b-9148-e3be6c30e623}">
          <xlrd:rvb i="189"/>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3"/>
        </ext>
      </extLst>
    </bk>
    <bk>
      <extLst>
        <ext uri="{3e2802c4-a4d2-4d8b-9148-e3be6c30e623}">
          <xlrd:rvb i="194"/>
        </ext>
      </extLst>
    </bk>
    <bk>
      <extLst>
        <ext uri="{3e2802c4-a4d2-4d8b-9148-e3be6c30e623}">
          <xlrd:rvb i="195"/>
        </ext>
      </extLst>
    </bk>
    <bk>
      <extLst>
        <ext uri="{3e2802c4-a4d2-4d8b-9148-e3be6c30e623}">
          <xlrd:rvb i="196"/>
        </ext>
      </extLst>
    </bk>
    <bk>
      <extLst>
        <ext uri="{3e2802c4-a4d2-4d8b-9148-e3be6c30e623}">
          <xlrd:rvb i="197"/>
        </ext>
      </extLst>
    </bk>
    <bk>
      <extLst>
        <ext uri="{3e2802c4-a4d2-4d8b-9148-e3be6c30e623}">
          <xlrd:rvb i="198"/>
        </ext>
      </extLst>
    </bk>
    <bk>
      <extLst>
        <ext uri="{3e2802c4-a4d2-4d8b-9148-e3be6c30e623}">
          <xlrd:rvb i="199"/>
        </ext>
      </extLst>
    </bk>
    <bk>
      <extLst>
        <ext uri="{3e2802c4-a4d2-4d8b-9148-e3be6c30e623}">
          <xlrd:rvb i="200"/>
        </ext>
      </extLst>
    </bk>
    <bk>
      <extLst>
        <ext uri="{3e2802c4-a4d2-4d8b-9148-e3be6c30e623}">
          <xlrd:rvb i="201"/>
        </ext>
      </extLst>
    </bk>
    <bk>
      <extLst>
        <ext uri="{3e2802c4-a4d2-4d8b-9148-e3be6c30e623}">
          <xlrd:rvb i="202"/>
        </ext>
      </extLst>
    </bk>
    <bk>
      <extLst>
        <ext uri="{3e2802c4-a4d2-4d8b-9148-e3be6c30e623}">
          <xlrd:rvb i="203"/>
        </ext>
      </extLst>
    </bk>
    <bk>
      <extLst>
        <ext uri="{3e2802c4-a4d2-4d8b-9148-e3be6c30e623}">
          <xlrd:rvb i="204"/>
        </ext>
      </extLst>
    </bk>
    <bk>
      <extLst>
        <ext uri="{3e2802c4-a4d2-4d8b-9148-e3be6c30e623}">
          <xlrd:rvb i="205"/>
        </ext>
      </extLst>
    </bk>
    <bk>
      <extLst>
        <ext uri="{3e2802c4-a4d2-4d8b-9148-e3be6c30e623}">
          <xlrd:rvb i="206"/>
        </ext>
      </extLst>
    </bk>
    <bk>
      <extLst>
        <ext uri="{3e2802c4-a4d2-4d8b-9148-e3be6c30e623}">
          <xlrd:rvb i="207"/>
        </ext>
      </extLst>
    </bk>
    <bk>
      <extLst>
        <ext uri="{3e2802c4-a4d2-4d8b-9148-e3be6c30e623}">
          <xlrd:rvb i="208"/>
        </ext>
      </extLst>
    </bk>
    <bk>
      <extLst>
        <ext uri="{3e2802c4-a4d2-4d8b-9148-e3be6c30e623}">
          <xlrd:rvb i="209"/>
        </ext>
      </extLst>
    </bk>
    <bk>
      <extLst>
        <ext uri="{3e2802c4-a4d2-4d8b-9148-e3be6c30e623}">
          <xlrd:rvb i="210"/>
        </ext>
      </extLst>
    </bk>
    <bk>
      <extLst>
        <ext uri="{3e2802c4-a4d2-4d8b-9148-e3be6c30e623}">
          <xlrd:rvb i="211"/>
        </ext>
      </extLst>
    </bk>
    <bk>
      <extLst>
        <ext uri="{3e2802c4-a4d2-4d8b-9148-e3be6c30e623}">
          <xlrd:rvb i="212"/>
        </ext>
      </extLst>
    </bk>
    <bk>
      <extLst>
        <ext uri="{3e2802c4-a4d2-4d8b-9148-e3be6c30e623}">
          <xlrd:rvb i="213"/>
        </ext>
      </extLst>
    </bk>
    <bk>
      <extLst>
        <ext uri="{3e2802c4-a4d2-4d8b-9148-e3be6c30e623}">
          <xlrd:rvb i="214"/>
        </ext>
      </extLst>
    </bk>
    <bk>
      <extLst>
        <ext uri="{3e2802c4-a4d2-4d8b-9148-e3be6c30e623}">
          <xlrd:rvb i="215"/>
        </ext>
      </extLst>
    </bk>
    <bk>
      <extLst>
        <ext uri="{3e2802c4-a4d2-4d8b-9148-e3be6c30e623}">
          <xlrd:rvb i="216"/>
        </ext>
      </extLst>
    </bk>
    <bk>
      <extLst>
        <ext uri="{3e2802c4-a4d2-4d8b-9148-e3be6c30e623}">
          <xlrd:rvb i="217"/>
        </ext>
      </extLst>
    </bk>
    <bk>
      <extLst>
        <ext uri="{3e2802c4-a4d2-4d8b-9148-e3be6c30e623}">
          <xlrd:rvb i="218"/>
        </ext>
      </extLst>
    </bk>
    <bk>
      <extLst>
        <ext uri="{3e2802c4-a4d2-4d8b-9148-e3be6c30e623}">
          <xlrd:rvb i="219"/>
        </ext>
      </extLst>
    </bk>
    <bk>
      <extLst>
        <ext uri="{3e2802c4-a4d2-4d8b-9148-e3be6c30e623}">
          <xlrd:rvb i="220"/>
        </ext>
      </extLst>
    </bk>
    <bk>
      <extLst>
        <ext uri="{3e2802c4-a4d2-4d8b-9148-e3be6c30e623}">
          <xlrd:rvb i="221"/>
        </ext>
      </extLst>
    </bk>
    <bk>
      <extLst>
        <ext uri="{3e2802c4-a4d2-4d8b-9148-e3be6c30e623}">
          <xlrd:rvb i="222"/>
        </ext>
      </extLst>
    </bk>
    <bk>
      <extLst>
        <ext uri="{3e2802c4-a4d2-4d8b-9148-e3be6c30e623}">
          <xlrd:rvb i="223"/>
        </ext>
      </extLst>
    </bk>
    <bk>
      <extLst>
        <ext uri="{3e2802c4-a4d2-4d8b-9148-e3be6c30e623}">
          <xlrd:rvb i="224"/>
        </ext>
      </extLst>
    </bk>
    <bk>
      <extLst>
        <ext uri="{3e2802c4-a4d2-4d8b-9148-e3be6c30e623}">
          <xlrd:rvb i="225"/>
        </ext>
      </extLst>
    </bk>
    <bk>
      <extLst>
        <ext uri="{3e2802c4-a4d2-4d8b-9148-e3be6c30e623}">
          <xlrd:rvb i="226"/>
        </ext>
      </extLst>
    </bk>
    <bk>
      <extLst>
        <ext uri="{3e2802c4-a4d2-4d8b-9148-e3be6c30e623}">
          <xlrd:rvb i="227"/>
        </ext>
      </extLst>
    </bk>
    <bk>
      <extLst>
        <ext uri="{3e2802c4-a4d2-4d8b-9148-e3be6c30e623}">
          <xlrd:rvb i="228"/>
        </ext>
      </extLst>
    </bk>
    <bk>
      <extLst>
        <ext uri="{3e2802c4-a4d2-4d8b-9148-e3be6c30e623}">
          <xlrd:rvb i="229"/>
        </ext>
      </extLst>
    </bk>
    <bk>
      <extLst>
        <ext uri="{3e2802c4-a4d2-4d8b-9148-e3be6c30e623}">
          <xlrd:rvb i="230"/>
        </ext>
      </extLst>
    </bk>
    <bk>
      <extLst>
        <ext uri="{3e2802c4-a4d2-4d8b-9148-e3be6c30e623}">
          <xlrd:rvb i="231"/>
        </ext>
      </extLst>
    </bk>
    <bk>
      <extLst>
        <ext uri="{3e2802c4-a4d2-4d8b-9148-e3be6c30e623}">
          <xlrd:rvb i="232"/>
        </ext>
      </extLst>
    </bk>
    <bk>
      <extLst>
        <ext uri="{3e2802c4-a4d2-4d8b-9148-e3be6c30e623}">
          <xlrd:rvb i="233"/>
        </ext>
      </extLst>
    </bk>
    <bk>
      <extLst>
        <ext uri="{3e2802c4-a4d2-4d8b-9148-e3be6c30e623}">
          <xlrd:rvb i="234"/>
        </ext>
      </extLst>
    </bk>
    <bk>
      <extLst>
        <ext uri="{3e2802c4-a4d2-4d8b-9148-e3be6c30e623}">
          <xlrd:rvb i="235"/>
        </ext>
      </extLst>
    </bk>
    <bk>
      <extLst>
        <ext uri="{3e2802c4-a4d2-4d8b-9148-e3be6c30e623}">
          <xlrd:rvb i="236"/>
        </ext>
      </extLst>
    </bk>
    <bk>
      <extLst>
        <ext uri="{3e2802c4-a4d2-4d8b-9148-e3be6c30e623}">
          <xlrd:rvb i="237"/>
        </ext>
      </extLst>
    </bk>
    <bk>
      <extLst>
        <ext uri="{3e2802c4-a4d2-4d8b-9148-e3be6c30e623}">
          <xlrd:rvb i="238"/>
        </ext>
      </extLst>
    </bk>
    <bk>
      <extLst>
        <ext uri="{3e2802c4-a4d2-4d8b-9148-e3be6c30e623}">
          <xlrd:rvb i="239"/>
        </ext>
      </extLst>
    </bk>
    <bk>
      <extLst>
        <ext uri="{3e2802c4-a4d2-4d8b-9148-e3be6c30e623}">
          <xlrd:rvb i="240"/>
        </ext>
      </extLst>
    </bk>
    <bk>
      <extLst>
        <ext uri="{3e2802c4-a4d2-4d8b-9148-e3be6c30e623}">
          <xlrd:rvb i="241"/>
        </ext>
      </extLst>
    </bk>
    <bk>
      <extLst>
        <ext uri="{3e2802c4-a4d2-4d8b-9148-e3be6c30e623}">
          <xlrd:rvb i="242"/>
        </ext>
      </extLst>
    </bk>
    <bk>
      <extLst>
        <ext uri="{3e2802c4-a4d2-4d8b-9148-e3be6c30e623}">
          <xlrd:rvb i="243"/>
        </ext>
      </extLst>
    </bk>
    <bk>
      <extLst>
        <ext uri="{3e2802c4-a4d2-4d8b-9148-e3be6c30e623}">
          <xlrd:rvb i="244"/>
        </ext>
      </extLst>
    </bk>
    <bk>
      <extLst>
        <ext uri="{3e2802c4-a4d2-4d8b-9148-e3be6c30e623}">
          <xlrd:rvb i="245"/>
        </ext>
      </extLst>
    </bk>
    <bk>
      <extLst>
        <ext uri="{3e2802c4-a4d2-4d8b-9148-e3be6c30e623}">
          <xlrd:rvb i="246"/>
        </ext>
      </extLst>
    </bk>
    <bk>
      <extLst>
        <ext uri="{3e2802c4-a4d2-4d8b-9148-e3be6c30e623}">
          <xlrd:rvb i="247"/>
        </ext>
      </extLst>
    </bk>
    <bk>
      <extLst>
        <ext uri="{3e2802c4-a4d2-4d8b-9148-e3be6c30e623}">
          <xlrd:rvb i="248"/>
        </ext>
      </extLst>
    </bk>
    <bk>
      <extLst>
        <ext uri="{3e2802c4-a4d2-4d8b-9148-e3be6c30e623}">
          <xlrd:rvb i="249"/>
        </ext>
      </extLst>
    </bk>
    <bk>
      <extLst>
        <ext uri="{3e2802c4-a4d2-4d8b-9148-e3be6c30e623}">
          <xlrd:rvb i="250"/>
        </ext>
      </extLst>
    </bk>
    <bk>
      <extLst>
        <ext uri="{3e2802c4-a4d2-4d8b-9148-e3be6c30e623}">
          <xlrd:rvb i="251"/>
        </ext>
      </extLst>
    </bk>
    <bk>
      <extLst>
        <ext uri="{3e2802c4-a4d2-4d8b-9148-e3be6c30e623}">
          <xlrd:rvb i="252"/>
        </ext>
      </extLst>
    </bk>
    <bk>
      <extLst>
        <ext uri="{3e2802c4-a4d2-4d8b-9148-e3be6c30e623}">
          <xlrd:rvb i="253"/>
        </ext>
      </extLst>
    </bk>
    <bk>
      <extLst>
        <ext uri="{3e2802c4-a4d2-4d8b-9148-e3be6c30e623}">
          <xlrd:rvb i="254"/>
        </ext>
      </extLst>
    </bk>
    <bk>
      <extLst>
        <ext uri="{3e2802c4-a4d2-4d8b-9148-e3be6c30e623}">
          <xlrd:rvb i="255"/>
        </ext>
      </extLst>
    </bk>
    <bk>
      <extLst>
        <ext uri="{3e2802c4-a4d2-4d8b-9148-e3be6c30e623}">
          <xlrd:rvb i="256"/>
        </ext>
      </extLst>
    </bk>
    <bk>
      <extLst>
        <ext uri="{3e2802c4-a4d2-4d8b-9148-e3be6c30e623}">
          <xlrd:rvb i="257"/>
        </ext>
      </extLst>
    </bk>
    <bk>
      <extLst>
        <ext uri="{3e2802c4-a4d2-4d8b-9148-e3be6c30e623}">
          <xlrd:rvb i="258"/>
        </ext>
      </extLst>
    </bk>
    <bk>
      <extLst>
        <ext uri="{3e2802c4-a4d2-4d8b-9148-e3be6c30e623}">
          <xlrd:rvb i="259"/>
        </ext>
      </extLst>
    </bk>
    <bk>
      <extLst>
        <ext uri="{3e2802c4-a4d2-4d8b-9148-e3be6c30e623}">
          <xlrd:rvb i="260"/>
        </ext>
      </extLst>
    </bk>
    <bk>
      <extLst>
        <ext uri="{3e2802c4-a4d2-4d8b-9148-e3be6c30e623}">
          <xlrd:rvb i="261"/>
        </ext>
      </extLst>
    </bk>
    <bk>
      <extLst>
        <ext uri="{3e2802c4-a4d2-4d8b-9148-e3be6c30e623}">
          <xlrd:rvb i="262"/>
        </ext>
      </extLst>
    </bk>
    <bk>
      <extLst>
        <ext uri="{3e2802c4-a4d2-4d8b-9148-e3be6c30e623}">
          <xlrd:rvb i="263"/>
        </ext>
      </extLst>
    </bk>
    <bk>
      <extLst>
        <ext uri="{3e2802c4-a4d2-4d8b-9148-e3be6c30e623}">
          <xlrd:rvb i="264"/>
        </ext>
      </extLst>
    </bk>
    <bk>
      <extLst>
        <ext uri="{3e2802c4-a4d2-4d8b-9148-e3be6c30e623}">
          <xlrd:rvb i="265"/>
        </ext>
      </extLst>
    </bk>
    <bk>
      <extLst>
        <ext uri="{3e2802c4-a4d2-4d8b-9148-e3be6c30e623}">
          <xlrd:rvb i="266"/>
        </ext>
      </extLst>
    </bk>
    <bk>
      <extLst>
        <ext uri="{3e2802c4-a4d2-4d8b-9148-e3be6c30e623}">
          <xlrd:rvb i="267"/>
        </ext>
      </extLst>
    </bk>
    <bk>
      <extLst>
        <ext uri="{3e2802c4-a4d2-4d8b-9148-e3be6c30e623}">
          <xlrd:rvb i="268"/>
        </ext>
      </extLst>
    </bk>
    <bk>
      <extLst>
        <ext uri="{3e2802c4-a4d2-4d8b-9148-e3be6c30e623}">
          <xlrd:rvb i="269"/>
        </ext>
      </extLst>
    </bk>
    <bk>
      <extLst>
        <ext uri="{3e2802c4-a4d2-4d8b-9148-e3be6c30e623}">
          <xlrd:rvb i="270"/>
        </ext>
      </extLst>
    </bk>
    <bk>
      <extLst>
        <ext uri="{3e2802c4-a4d2-4d8b-9148-e3be6c30e623}">
          <xlrd:rvb i="271"/>
        </ext>
      </extLst>
    </bk>
    <bk>
      <extLst>
        <ext uri="{3e2802c4-a4d2-4d8b-9148-e3be6c30e623}">
          <xlrd:rvb i="272"/>
        </ext>
      </extLst>
    </bk>
    <bk>
      <extLst>
        <ext uri="{3e2802c4-a4d2-4d8b-9148-e3be6c30e623}">
          <xlrd:rvb i="273"/>
        </ext>
      </extLst>
    </bk>
    <bk>
      <extLst>
        <ext uri="{3e2802c4-a4d2-4d8b-9148-e3be6c30e623}">
          <xlrd:rvb i="274"/>
        </ext>
      </extLst>
    </bk>
    <bk>
      <extLst>
        <ext uri="{3e2802c4-a4d2-4d8b-9148-e3be6c30e623}">
          <xlrd:rvb i="275"/>
        </ext>
      </extLst>
    </bk>
    <bk>
      <extLst>
        <ext uri="{3e2802c4-a4d2-4d8b-9148-e3be6c30e623}">
          <xlrd:rvb i="276"/>
        </ext>
      </extLst>
    </bk>
    <bk>
      <extLst>
        <ext uri="{3e2802c4-a4d2-4d8b-9148-e3be6c30e623}">
          <xlrd:rvb i="277"/>
        </ext>
      </extLst>
    </bk>
    <bk>
      <extLst>
        <ext uri="{3e2802c4-a4d2-4d8b-9148-e3be6c30e623}">
          <xlrd:rvb i="278"/>
        </ext>
      </extLst>
    </bk>
    <bk>
      <extLst>
        <ext uri="{3e2802c4-a4d2-4d8b-9148-e3be6c30e623}">
          <xlrd:rvb i="279"/>
        </ext>
      </extLst>
    </bk>
    <bk>
      <extLst>
        <ext uri="{3e2802c4-a4d2-4d8b-9148-e3be6c30e623}">
          <xlrd:rvb i="280"/>
        </ext>
      </extLst>
    </bk>
    <bk>
      <extLst>
        <ext uri="{3e2802c4-a4d2-4d8b-9148-e3be6c30e623}">
          <xlrd:rvb i="281"/>
        </ext>
      </extLst>
    </bk>
    <bk>
      <extLst>
        <ext uri="{3e2802c4-a4d2-4d8b-9148-e3be6c30e623}">
          <xlrd:rvb i="282"/>
        </ext>
      </extLst>
    </bk>
    <bk>
      <extLst>
        <ext uri="{3e2802c4-a4d2-4d8b-9148-e3be6c30e623}">
          <xlrd:rvb i="283"/>
        </ext>
      </extLst>
    </bk>
    <bk>
      <extLst>
        <ext uri="{3e2802c4-a4d2-4d8b-9148-e3be6c30e623}">
          <xlrd:rvb i="284"/>
        </ext>
      </extLst>
    </bk>
    <bk>
      <extLst>
        <ext uri="{3e2802c4-a4d2-4d8b-9148-e3be6c30e623}">
          <xlrd:rvb i="285"/>
        </ext>
      </extLst>
    </bk>
    <bk>
      <extLst>
        <ext uri="{3e2802c4-a4d2-4d8b-9148-e3be6c30e623}">
          <xlrd:rvb i="286"/>
        </ext>
      </extLst>
    </bk>
    <bk>
      <extLst>
        <ext uri="{3e2802c4-a4d2-4d8b-9148-e3be6c30e623}">
          <xlrd:rvb i="287"/>
        </ext>
      </extLst>
    </bk>
    <bk>
      <extLst>
        <ext uri="{3e2802c4-a4d2-4d8b-9148-e3be6c30e623}">
          <xlrd:rvb i="288"/>
        </ext>
      </extLst>
    </bk>
    <bk>
      <extLst>
        <ext uri="{3e2802c4-a4d2-4d8b-9148-e3be6c30e623}">
          <xlrd:rvb i="289"/>
        </ext>
      </extLst>
    </bk>
    <bk>
      <extLst>
        <ext uri="{3e2802c4-a4d2-4d8b-9148-e3be6c30e623}">
          <xlrd:rvb i="290"/>
        </ext>
      </extLst>
    </bk>
    <bk>
      <extLst>
        <ext uri="{3e2802c4-a4d2-4d8b-9148-e3be6c30e623}">
          <xlrd:rvb i="291"/>
        </ext>
      </extLst>
    </bk>
    <bk>
      <extLst>
        <ext uri="{3e2802c4-a4d2-4d8b-9148-e3be6c30e623}">
          <xlrd:rvb i="292"/>
        </ext>
      </extLst>
    </bk>
    <bk>
      <extLst>
        <ext uri="{3e2802c4-a4d2-4d8b-9148-e3be6c30e623}">
          <xlrd:rvb i="293"/>
        </ext>
      </extLst>
    </bk>
    <bk>
      <extLst>
        <ext uri="{3e2802c4-a4d2-4d8b-9148-e3be6c30e623}">
          <xlrd:rvb i="294"/>
        </ext>
      </extLst>
    </bk>
    <bk>
      <extLst>
        <ext uri="{3e2802c4-a4d2-4d8b-9148-e3be6c30e623}">
          <xlrd:rvb i="295"/>
        </ext>
      </extLst>
    </bk>
    <bk>
      <extLst>
        <ext uri="{3e2802c4-a4d2-4d8b-9148-e3be6c30e623}">
          <xlrd:rvb i="296"/>
        </ext>
      </extLst>
    </bk>
    <bk>
      <extLst>
        <ext uri="{3e2802c4-a4d2-4d8b-9148-e3be6c30e623}">
          <xlrd:rvb i="297"/>
        </ext>
      </extLst>
    </bk>
    <bk>
      <extLst>
        <ext uri="{3e2802c4-a4d2-4d8b-9148-e3be6c30e623}">
          <xlrd:rvb i="298"/>
        </ext>
      </extLst>
    </bk>
    <bk>
      <extLst>
        <ext uri="{3e2802c4-a4d2-4d8b-9148-e3be6c30e623}">
          <xlrd:rvb i="299"/>
        </ext>
      </extLst>
    </bk>
    <bk>
      <extLst>
        <ext uri="{3e2802c4-a4d2-4d8b-9148-e3be6c30e623}">
          <xlrd:rvb i="300"/>
        </ext>
      </extLst>
    </bk>
    <bk>
      <extLst>
        <ext uri="{3e2802c4-a4d2-4d8b-9148-e3be6c30e623}">
          <xlrd:rvb i="301"/>
        </ext>
      </extLst>
    </bk>
    <bk>
      <extLst>
        <ext uri="{3e2802c4-a4d2-4d8b-9148-e3be6c30e623}">
          <xlrd:rvb i="302"/>
        </ext>
      </extLst>
    </bk>
    <bk>
      <extLst>
        <ext uri="{3e2802c4-a4d2-4d8b-9148-e3be6c30e623}">
          <xlrd:rvb i="303"/>
        </ext>
      </extLst>
    </bk>
    <bk>
      <extLst>
        <ext uri="{3e2802c4-a4d2-4d8b-9148-e3be6c30e623}">
          <xlrd:rvb i="304"/>
        </ext>
      </extLst>
    </bk>
    <bk>
      <extLst>
        <ext uri="{3e2802c4-a4d2-4d8b-9148-e3be6c30e623}">
          <xlrd:rvb i="305"/>
        </ext>
      </extLst>
    </bk>
    <bk>
      <extLst>
        <ext uri="{3e2802c4-a4d2-4d8b-9148-e3be6c30e623}">
          <xlrd:rvb i="306"/>
        </ext>
      </extLst>
    </bk>
    <bk>
      <extLst>
        <ext uri="{3e2802c4-a4d2-4d8b-9148-e3be6c30e623}">
          <xlrd:rvb i="307"/>
        </ext>
      </extLst>
    </bk>
    <bk>
      <extLst>
        <ext uri="{3e2802c4-a4d2-4d8b-9148-e3be6c30e623}">
          <xlrd:rvb i="308"/>
        </ext>
      </extLst>
    </bk>
    <bk>
      <extLst>
        <ext uri="{3e2802c4-a4d2-4d8b-9148-e3be6c30e623}">
          <xlrd:rvb i="309"/>
        </ext>
      </extLst>
    </bk>
    <bk>
      <extLst>
        <ext uri="{3e2802c4-a4d2-4d8b-9148-e3be6c30e623}">
          <xlrd:rvb i="310"/>
        </ext>
      </extLst>
    </bk>
    <bk>
      <extLst>
        <ext uri="{3e2802c4-a4d2-4d8b-9148-e3be6c30e623}">
          <xlrd:rvb i="311"/>
        </ext>
      </extLst>
    </bk>
    <bk>
      <extLst>
        <ext uri="{3e2802c4-a4d2-4d8b-9148-e3be6c30e623}">
          <xlrd:rvb i="312"/>
        </ext>
      </extLst>
    </bk>
    <bk>
      <extLst>
        <ext uri="{3e2802c4-a4d2-4d8b-9148-e3be6c30e623}">
          <xlrd:rvb i="313"/>
        </ext>
      </extLst>
    </bk>
    <bk>
      <extLst>
        <ext uri="{3e2802c4-a4d2-4d8b-9148-e3be6c30e623}">
          <xlrd:rvb i="314"/>
        </ext>
      </extLst>
    </bk>
    <bk>
      <extLst>
        <ext uri="{3e2802c4-a4d2-4d8b-9148-e3be6c30e623}">
          <xlrd:rvb i="315"/>
        </ext>
      </extLst>
    </bk>
    <bk>
      <extLst>
        <ext uri="{3e2802c4-a4d2-4d8b-9148-e3be6c30e623}">
          <xlrd:rvb i="316"/>
        </ext>
      </extLst>
    </bk>
    <bk>
      <extLst>
        <ext uri="{3e2802c4-a4d2-4d8b-9148-e3be6c30e623}">
          <xlrd:rvb i="317"/>
        </ext>
      </extLst>
    </bk>
    <bk>
      <extLst>
        <ext uri="{3e2802c4-a4d2-4d8b-9148-e3be6c30e623}">
          <xlrd:rvb i="318"/>
        </ext>
      </extLst>
    </bk>
    <bk>
      <extLst>
        <ext uri="{3e2802c4-a4d2-4d8b-9148-e3be6c30e623}">
          <xlrd:rvb i="319"/>
        </ext>
      </extLst>
    </bk>
    <bk>
      <extLst>
        <ext uri="{3e2802c4-a4d2-4d8b-9148-e3be6c30e623}">
          <xlrd:rvb i="320"/>
        </ext>
      </extLst>
    </bk>
    <bk>
      <extLst>
        <ext uri="{3e2802c4-a4d2-4d8b-9148-e3be6c30e623}">
          <xlrd:rvb i="321"/>
        </ext>
      </extLst>
    </bk>
    <bk>
      <extLst>
        <ext uri="{3e2802c4-a4d2-4d8b-9148-e3be6c30e623}">
          <xlrd:rvb i="322"/>
        </ext>
      </extLst>
    </bk>
    <bk>
      <extLst>
        <ext uri="{3e2802c4-a4d2-4d8b-9148-e3be6c30e623}">
          <xlrd:rvb i="323"/>
        </ext>
      </extLst>
    </bk>
    <bk>
      <extLst>
        <ext uri="{3e2802c4-a4d2-4d8b-9148-e3be6c30e623}">
          <xlrd:rvb i="324"/>
        </ext>
      </extLst>
    </bk>
    <bk>
      <extLst>
        <ext uri="{3e2802c4-a4d2-4d8b-9148-e3be6c30e623}">
          <xlrd:rvb i="325"/>
        </ext>
      </extLst>
    </bk>
    <bk>
      <extLst>
        <ext uri="{3e2802c4-a4d2-4d8b-9148-e3be6c30e623}">
          <xlrd:rvb i="326"/>
        </ext>
      </extLst>
    </bk>
    <bk>
      <extLst>
        <ext uri="{3e2802c4-a4d2-4d8b-9148-e3be6c30e623}">
          <xlrd:rvb i="327"/>
        </ext>
      </extLst>
    </bk>
    <bk>
      <extLst>
        <ext uri="{3e2802c4-a4d2-4d8b-9148-e3be6c30e623}">
          <xlrd:rvb i="328"/>
        </ext>
      </extLst>
    </bk>
    <bk>
      <extLst>
        <ext uri="{3e2802c4-a4d2-4d8b-9148-e3be6c30e623}">
          <xlrd:rvb i="329"/>
        </ext>
      </extLst>
    </bk>
    <bk>
      <extLst>
        <ext uri="{3e2802c4-a4d2-4d8b-9148-e3be6c30e623}">
          <xlrd:rvb i="330"/>
        </ext>
      </extLst>
    </bk>
    <bk>
      <extLst>
        <ext uri="{3e2802c4-a4d2-4d8b-9148-e3be6c30e623}">
          <xlrd:rvb i="331"/>
        </ext>
      </extLst>
    </bk>
    <bk>
      <extLst>
        <ext uri="{3e2802c4-a4d2-4d8b-9148-e3be6c30e623}">
          <xlrd:rvb i="332"/>
        </ext>
      </extLst>
    </bk>
    <bk>
      <extLst>
        <ext uri="{3e2802c4-a4d2-4d8b-9148-e3be6c30e623}">
          <xlrd:rvb i="333"/>
        </ext>
      </extLst>
    </bk>
    <bk>
      <extLst>
        <ext uri="{3e2802c4-a4d2-4d8b-9148-e3be6c30e623}">
          <xlrd:rvb i="334"/>
        </ext>
      </extLst>
    </bk>
    <bk>
      <extLst>
        <ext uri="{3e2802c4-a4d2-4d8b-9148-e3be6c30e623}">
          <xlrd:rvb i="335"/>
        </ext>
      </extLst>
    </bk>
    <bk>
      <extLst>
        <ext uri="{3e2802c4-a4d2-4d8b-9148-e3be6c30e623}">
          <xlrd:rvb i="336"/>
        </ext>
      </extLst>
    </bk>
    <bk>
      <extLst>
        <ext uri="{3e2802c4-a4d2-4d8b-9148-e3be6c30e623}">
          <xlrd:rvb i="337"/>
        </ext>
      </extLst>
    </bk>
    <bk>
      <extLst>
        <ext uri="{3e2802c4-a4d2-4d8b-9148-e3be6c30e623}">
          <xlrd:rvb i="338"/>
        </ext>
      </extLst>
    </bk>
    <bk>
      <extLst>
        <ext uri="{3e2802c4-a4d2-4d8b-9148-e3be6c30e623}">
          <xlrd:rvb i="339"/>
        </ext>
      </extLst>
    </bk>
    <bk>
      <extLst>
        <ext uri="{3e2802c4-a4d2-4d8b-9148-e3be6c30e623}">
          <xlrd:rvb i="340"/>
        </ext>
      </extLst>
    </bk>
    <bk>
      <extLst>
        <ext uri="{3e2802c4-a4d2-4d8b-9148-e3be6c30e623}">
          <xlrd:rvb i="341"/>
        </ext>
      </extLst>
    </bk>
    <bk>
      <extLst>
        <ext uri="{3e2802c4-a4d2-4d8b-9148-e3be6c30e623}">
          <xlrd:rvb i="342"/>
        </ext>
      </extLst>
    </bk>
    <bk>
      <extLst>
        <ext uri="{3e2802c4-a4d2-4d8b-9148-e3be6c30e623}">
          <xlrd:rvb i="343"/>
        </ext>
      </extLst>
    </bk>
    <bk>
      <extLst>
        <ext uri="{3e2802c4-a4d2-4d8b-9148-e3be6c30e623}">
          <xlrd:rvb i="344"/>
        </ext>
      </extLst>
    </bk>
    <bk>
      <extLst>
        <ext uri="{3e2802c4-a4d2-4d8b-9148-e3be6c30e623}">
          <xlrd:rvb i="345"/>
        </ext>
      </extLst>
    </bk>
    <bk>
      <extLst>
        <ext uri="{3e2802c4-a4d2-4d8b-9148-e3be6c30e623}">
          <xlrd:rvb i="346"/>
        </ext>
      </extLst>
    </bk>
    <bk>
      <extLst>
        <ext uri="{3e2802c4-a4d2-4d8b-9148-e3be6c30e623}">
          <xlrd:rvb i="347"/>
        </ext>
      </extLst>
    </bk>
    <bk>
      <extLst>
        <ext uri="{3e2802c4-a4d2-4d8b-9148-e3be6c30e623}">
          <xlrd:rvb i="348"/>
        </ext>
      </extLst>
    </bk>
    <bk>
      <extLst>
        <ext uri="{3e2802c4-a4d2-4d8b-9148-e3be6c30e623}">
          <xlrd:rvb i="349"/>
        </ext>
      </extLst>
    </bk>
    <bk>
      <extLst>
        <ext uri="{3e2802c4-a4d2-4d8b-9148-e3be6c30e623}">
          <xlrd:rvb i="350"/>
        </ext>
      </extLst>
    </bk>
    <bk>
      <extLst>
        <ext uri="{3e2802c4-a4d2-4d8b-9148-e3be6c30e623}">
          <xlrd:rvb i="351"/>
        </ext>
      </extLst>
    </bk>
    <bk>
      <extLst>
        <ext uri="{3e2802c4-a4d2-4d8b-9148-e3be6c30e623}">
          <xlrd:rvb i="352"/>
        </ext>
      </extLst>
    </bk>
    <bk>
      <extLst>
        <ext uri="{3e2802c4-a4d2-4d8b-9148-e3be6c30e623}">
          <xlrd:rvb i="353"/>
        </ext>
      </extLst>
    </bk>
    <bk>
      <extLst>
        <ext uri="{3e2802c4-a4d2-4d8b-9148-e3be6c30e623}">
          <xlrd:rvb i="354"/>
        </ext>
      </extLst>
    </bk>
    <bk>
      <extLst>
        <ext uri="{3e2802c4-a4d2-4d8b-9148-e3be6c30e623}">
          <xlrd:rvb i="355"/>
        </ext>
      </extLst>
    </bk>
    <bk>
      <extLst>
        <ext uri="{3e2802c4-a4d2-4d8b-9148-e3be6c30e623}">
          <xlrd:rvb i="356"/>
        </ext>
      </extLst>
    </bk>
    <bk>
      <extLst>
        <ext uri="{3e2802c4-a4d2-4d8b-9148-e3be6c30e623}">
          <xlrd:rvb i="357"/>
        </ext>
      </extLst>
    </bk>
    <bk>
      <extLst>
        <ext uri="{3e2802c4-a4d2-4d8b-9148-e3be6c30e623}">
          <xlrd:rvb i="358"/>
        </ext>
      </extLst>
    </bk>
    <bk>
      <extLst>
        <ext uri="{3e2802c4-a4d2-4d8b-9148-e3be6c30e623}">
          <xlrd:rvb i="359"/>
        </ext>
      </extLst>
    </bk>
    <bk>
      <extLst>
        <ext uri="{3e2802c4-a4d2-4d8b-9148-e3be6c30e623}">
          <xlrd:rvb i="360"/>
        </ext>
      </extLst>
    </bk>
    <bk>
      <extLst>
        <ext uri="{3e2802c4-a4d2-4d8b-9148-e3be6c30e623}">
          <xlrd:rvb i="361"/>
        </ext>
      </extLst>
    </bk>
    <bk>
      <extLst>
        <ext uri="{3e2802c4-a4d2-4d8b-9148-e3be6c30e623}">
          <xlrd:rvb i="362"/>
        </ext>
      </extLst>
    </bk>
    <bk>
      <extLst>
        <ext uri="{3e2802c4-a4d2-4d8b-9148-e3be6c30e623}">
          <xlrd:rvb i="363"/>
        </ext>
      </extLst>
    </bk>
    <bk>
      <extLst>
        <ext uri="{3e2802c4-a4d2-4d8b-9148-e3be6c30e623}">
          <xlrd:rvb i="364"/>
        </ext>
      </extLst>
    </bk>
    <bk>
      <extLst>
        <ext uri="{3e2802c4-a4d2-4d8b-9148-e3be6c30e623}">
          <xlrd:rvb i="365"/>
        </ext>
      </extLst>
    </bk>
    <bk>
      <extLst>
        <ext uri="{3e2802c4-a4d2-4d8b-9148-e3be6c30e623}">
          <xlrd:rvb i="366"/>
        </ext>
      </extLst>
    </bk>
    <bk>
      <extLst>
        <ext uri="{3e2802c4-a4d2-4d8b-9148-e3be6c30e623}">
          <xlrd:rvb i="367"/>
        </ext>
      </extLst>
    </bk>
    <bk>
      <extLst>
        <ext uri="{3e2802c4-a4d2-4d8b-9148-e3be6c30e623}">
          <xlrd:rvb i="368"/>
        </ext>
      </extLst>
    </bk>
    <bk>
      <extLst>
        <ext uri="{3e2802c4-a4d2-4d8b-9148-e3be6c30e623}">
          <xlrd:rvb i="369"/>
        </ext>
      </extLst>
    </bk>
    <bk>
      <extLst>
        <ext uri="{3e2802c4-a4d2-4d8b-9148-e3be6c30e623}">
          <xlrd:rvb i="370"/>
        </ext>
      </extLst>
    </bk>
    <bk>
      <extLst>
        <ext uri="{3e2802c4-a4d2-4d8b-9148-e3be6c30e623}">
          <xlrd:rvb i="371"/>
        </ext>
      </extLst>
    </bk>
    <bk>
      <extLst>
        <ext uri="{3e2802c4-a4d2-4d8b-9148-e3be6c30e623}">
          <xlrd:rvb i="372"/>
        </ext>
      </extLst>
    </bk>
    <bk>
      <extLst>
        <ext uri="{3e2802c4-a4d2-4d8b-9148-e3be6c30e623}">
          <xlrd:rvb i="373"/>
        </ext>
      </extLst>
    </bk>
    <bk>
      <extLst>
        <ext uri="{3e2802c4-a4d2-4d8b-9148-e3be6c30e623}">
          <xlrd:rvb i="374"/>
        </ext>
      </extLst>
    </bk>
    <bk>
      <extLst>
        <ext uri="{3e2802c4-a4d2-4d8b-9148-e3be6c30e623}">
          <xlrd:rvb i="375"/>
        </ext>
      </extLst>
    </bk>
    <bk>
      <extLst>
        <ext uri="{3e2802c4-a4d2-4d8b-9148-e3be6c30e623}">
          <xlrd:rvb i="376"/>
        </ext>
      </extLst>
    </bk>
    <bk>
      <extLst>
        <ext uri="{3e2802c4-a4d2-4d8b-9148-e3be6c30e623}">
          <xlrd:rvb i="377"/>
        </ext>
      </extLst>
    </bk>
    <bk>
      <extLst>
        <ext uri="{3e2802c4-a4d2-4d8b-9148-e3be6c30e623}">
          <xlrd:rvb i="378"/>
        </ext>
      </extLst>
    </bk>
    <bk>
      <extLst>
        <ext uri="{3e2802c4-a4d2-4d8b-9148-e3be6c30e623}">
          <xlrd:rvb i="379"/>
        </ext>
      </extLst>
    </bk>
    <bk>
      <extLst>
        <ext uri="{3e2802c4-a4d2-4d8b-9148-e3be6c30e623}">
          <xlrd:rvb i="380"/>
        </ext>
      </extLst>
    </bk>
    <bk>
      <extLst>
        <ext uri="{3e2802c4-a4d2-4d8b-9148-e3be6c30e623}">
          <xlrd:rvb i="381"/>
        </ext>
      </extLst>
    </bk>
    <bk>
      <extLst>
        <ext uri="{3e2802c4-a4d2-4d8b-9148-e3be6c30e623}">
          <xlrd:rvb i="382"/>
        </ext>
      </extLst>
    </bk>
    <bk>
      <extLst>
        <ext uri="{3e2802c4-a4d2-4d8b-9148-e3be6c30e623}">
          <xlrd:rvb i="383"/>
        </ext>
      </extLst>
    </bk>
    <bk>
      <extLst>
        <ext uri="{3e2802c4-a4d2-4d8b-9148-e3be6c30e623}">
          <xlrd:rvb i="384"/>
        </ext>
      </extLst>
    </bk>
    <bk>
      <extLst>
        <ext uri="{3e2802c4-a4d2-4d8b-9148-e3be6c30e623}">
          <xlrd:rvb i="385"/>
        </ext>
      </extLst>
    </bk>
    <bk>
      <extLst>
        <ext uri="{3e2802c4-a4d2-4d8b-9148-e3be6c30e623}">
          <xlrd:rvb i="386"/>
        </ext>
      </extLst>
    </bk>
    <bk>
      <extLst>
        <ext uri="{3e2802c4-a4d2-4d8b-9148-e3be6c30e623}">
          <xlrd:rvb i="387"/>
        </ext>
      </extLst>
    </bk>
    <bk>
      <extLst>
        <ext uri="{3e2802c4-a4d2-4d8b-9148-e3be6c30e623}">
          <xlrd:rvb i="388"/>
        </ext>
      </extLst>
    </bk>
    <bk>
      <extLst>
        <ext uri="{3e2802c4-a4d2-4d8b-9148-e3be6c30e623}">
          <xlrd:rvb i="389"/>
        </ext>
      </extLst>
    </bk>
    <bk>
      <extLst>
        <ext uri="{3e2802c4-a4d2-4d8b-9148-e3be6c30e623}">
          <xlrd:rvb i="390"/>
        </ext>
      </extLst>
    </bk>
    <bk>
      <extLst>
        <ext uri="{3e2802c4-a4d2-4d8b-9148-e3be6c30e623}">
          <xlrd:rvb i="391"/>
        </ext>
      </extLst>
    </bk>
    <bk>
      <extLst>
        <ext uri="{3e2802c4-a4d2-4d8b-9148-e3be6c30e623}">
          <xlrd:rvb i="392"/>
        </ext>
      </extLst>
    </bk>
    <bk>
      <extLst>
        <ext uri="{3e2802c4-a4d2-4d8b-9148-e3be6c30e623}">
          <xlrd:rvb i="393"/>
        </ext>
      </extLst>
    </bk>
    <bk>
      <extLst>
        <ext uri="{3e2802c4-a4d2-4d8b-9148-e3be6c30e623}">
          <xlrd:rvb i="394"/>
        </ext>
      </extLst>
    </bk>
    <bk>
      <extLst>
        <ext uri="{3e2802c4-a4d2-4d8b-9148-e3be6c30e623}">
          <xlrd:rvb i="395"/>
        </ext>
      </extLst>
    </bk>
    <bk>
      <extLst>
        <ext uri="{3e2802c4-a4d2-4d8b-9148-e3be6c30e623}">
          <xlrd:rvb i="396"/>
        </ext>
      </extLst>
    </bk>
    <bk>
      <extLst>
        <ext uri="{3e2802c4-a4d2-4d8b-9148-e3be6c30e623}">
          <xlrd:rvb i="397"/>
        </ext>
      </extLst>
    </bk>
    <bk>
      <extLst>
        <ext uri="{3e2802c4-a4d2-4d8b-9148-e3be6c30e623}">
          <xlrd:rvb i="398"/>
        </ext>
      </extLst>
    </bk>
    <bk>
      <extLst>
        <ext uri="{3e2802c4-a4d2-4d8b-9148-e3be6c30e623}">
          <xlrd:rvb i="399"/>
        </ext>
      </extLst>
    </bk>
    <bk>
      <extLst>
        <ext uri="{3e2802c4-a4d2-4d8b-9148-e3be6c30e623}">
          <xlrd:rvb i="400"/>
        </ext>
      </extLst>
    </bk>
    <bk>
      <extLst>
        <ext uri="{3e2802c4-a4d2-4d8b-9148-e3be6c30e623}">
          <xlrd:rvb i="401"/>
        </ext>
      </extLst>
    </bk>
    <bk>
      <extLst>
        <ext uri="{3e2802c4-a4d2-4d8b-9148-e3be6c30e623}">
          <xlrd:rvb i="402"/>
        </ext>
      </extLst>
    </bk>
    <bk>
      <extLst>
        <ext uri="{3e2802c4-a4d2-4d8b-9148-e3be6c30e623}">
          <xlrd:rvb i="403"/>
        </ext>
      </extLst>
    </bk>
    <bk>
      <extLst>
        <ext uri="{3e2802c4-a4d2-4d8b-9148-e3be6c30e623}">
          <xlrd:rvb i="404"/>
        </ext>
      </extLst>
    </bk>
    <bk>
      <extLst>
        <ext uri="{3e2802c4-a4d2-4d8b-9148-e3be6c30e623}">
          <xlrd:rvb i="405"/>
        </ext>
      </extLst>
    </bk>
    <bk>
      <extLst>
        <ext uri="{3e2802c4-a4d2-4d8b-9148-e3be6c30e623}">
          <xlrd:rvb i="406"/>
        </ext>
      </extLst>
    </bk>
    <bk>
      <extLst>
        <ext uri="{3e2802c4-a4d2-4d8b-9148-e3be6c30e623}">
          <xlrd:rvb i="407"/>
        </ext>
      </extLst>
    </bk>
    <bk>
      <extLst>
        <ext uri="{3e2802c4-a4d2-4d8b-9148-e3be6c30e623}">
          <xlrd:rvb i="408"/>
        </ext>
      </extLst>
    </bk>
    <bk>
      <extLst>
        <ext uri="{3e2802c4-a4d2-4d8b-9148-e3be6c30e623}">
          <xlrd:rvb i="409"/>
        </ext>
      </extLst>
    </bk>
    <bk>
      <extLst>
        <ext uri="{3e2802c4-a4d2-4d8b-9148-e3be6c30e623}">
          <xlrd:rvb i="410"/>
        </ext>
      </extLst>
    </bk>
    <bk>
      <extLst>
        <ext uri="{3e2802c4-a4d2-4d8b-9148-e3be6c30e623}">
          <xlrd:rvb i="411"/>
        </ext>
      </extLst>
    </bk>
    <bk>
      <extLst>
        <ext uri="{3e2802c4-a4d2-4d8b-9148-e3be6c30e623}">
          <xlrd:rvb i="412"/>
        </ext>
      </extLst>
    </bk>
    <bk>
      <extLst>
        <ext uri="{3e2802c4-a4d2-4d8b-9148-e3be6c30e623}">
          <xlrd:rvb i="413"/>
        </ext>
      </extLst>
    </bk>
    <bk>
      <extLst>
        <ext uri="{3e2802c4-a4d2-4d8b-9148-e3be6c30e623}">
          <xlrd:rvb i="414"/>
        </ext>
      </extLst>
    </bk>
    <bk>
      <extLst>
        <ext uri="{3e2802c4-a4d2-4d8b-9148-e3be6c30e623}">
          <xlrd:rvb i="415"/>
        </ext>
      </extLst>
    </bk>
    <bk>
      <extLst>
        <ext uri="{3e2802c4-a4d2-4d8b-9148-e3be6c30e623}">
          <xlrd:rvb i="416"/>
        </ext>
      </extLst>
    </bk>
    <bk>
      <extLst>
        <ext uri="{3e2802c4-a4d2-4d8b-9148-e3be6c30e623}">
          <xlrd:rvb i="417"/>
        </ext>
      </extLst>
    </bk>
    <bk>
      <extLst>
        <ext uri="{3e2802c4-a4d2-4d8b-9148-e3be6c30e623}">
          <xlrd:rvb i="418"/>
        </ext>
      </extLst>
    </bk>
    <bk>
      <extLst>
        <ext uri="{3e2802c4-a4d2-4d8b-9148-e3be6c30e623}">
          <xlrd:rvb i="419"/>
        </ext>
      </extLst>
    </bk>
    <bk>
      <extLst>
        <ext uri="{3e2802c4-a4d2-4d8b-9148-e3be6c30e623}">
          <xlrd:rvb i="420"/>
        </ext>
      </extLst>
    </bk>
    <bk>
      <extLst>
        <ext uri="{3e2802c4-a4d2-4d8b-9148-e3be6c30e623}">
          <xlrd:rvb i="421"/>
        </ext>
      </extLst>
    </bk>
    <bk>
      <extLst>
        <ext uri="{3e2802c4-a4d2-4d8b-9148-e3be6c30e623}">
          <xlrd:rvb i="422"/>
        </ext>
      </extLst>
    </bk>
    <bk>
      <extLst>
        <ext uri="{3e2802c4-a4d2-4d8b-9148-e3be6c30e623}">
          <xlrd:rvb i="423"/>
        </ext>
      </extLst>
    </bk>
    <bk>
      <extLst>
        <ext uri="{3e2802c4-a4d2-4d8b-9148-e3be6c30e623}">
          <xlrd:rvb i="424"/>
        </ext>
      </extLst>
    </bk>
    <bk>
      <extLst>
        <ext uri="{3e2802c4-a4d2-4d8b-9148-e3be6c30e623}">
          <xlrd:rvb i="425"/>
        </ext>
      </extLst>
    </bk>
    <bk>
      <extLst>
        <ext uri="{3e2802c4-a4d2-4d8b-9148-e3be6c30e623}">
          <xlrd:rvb i="426"/>
        </ext>
      </extLst>
    </bk>
    <bk>
      <extLst>
        <ext uri="{3e2802c4-a4d2-4d8b-9148-e3be6c30e623}">
          <xlrd:rvb i="427"/>
        </ext>
      </extLst>
    </bk>
    <bk>
      <extLst>
        <ext uri="{3e2802c4-a4d2-4d8b-9148-e3be6c30e623}">
          <xlrd:rvb i="428"/>
        </ext>
      </extLst>
    </bk>
    <bk>
      <extLst>
        <ext uri="{3e2802c4-a4d2-4d8b-9148-e3be6c30e623}">
          <xlrd:rvb i="429"/>
        </ext>
      </extLst>
    </bk>
    <bk>
      <extLst>
        <ext uri="{3e2802c4-a4d2-4d8b-9148-e3be6c30e623}">
          <xlrd:rvb i="430"/>
        </ext>
      </extLst>
    </bk>
    <bk>
      <extLst>
        <ext uri="{3e2802c4-a4d2-4d8b-9148-e3be6c30e623}">
          <xlrd:rvb i="431"/>
        </ext>
      </extLst>
    </bk>
    <bk>
      <extLst>
        <ext uri="{3e2802c4-a4d2-4d8b-9148-e3be6c30e623}">
          <xlrd:rvb i="432"/>
        </ext>
      </extLst>
    </bk>
    <bk>
      <extLst>
        <ext uri="{3e2802c4-a4d2-4d8b-9148-e3be6c30e623}">
          <xlrd:rvb i="433"/>
        </ext>
      </extLst>
    </bk>
    <bk>
      <extLst>
        <ext uri="{3e2802c4-a4d2-4d8b-9148-e3be6c30e623}">
          <xlrd:rvb i="434"/>
        </ext>
      </extLst>
    </bk>
    <bk>
      <extLst>
        <ext uri="{3e2802c4-a4d2-4d8b-9148-e3be6c30e623}">
          <xlrd:rvb i="435"/>
        </ext>
      </extLst>
    </bk>
    <bk>
      <extLst>
        <ext uri="{3e2802c4-a4d2-4d8b-9148-e3be6c30e623}">
          <xlrd:rvb i="436"/>
        </ext>
      </extLst>
    </bk>
    <bk>
      <extLst>
        <ext uri="{3e2802c4-a4d2-4d8b-9148-e3be6c30e623}">
          <xlrd:rvb i="437"/>
        </ext>
      </extLst>
    </bk>
    <bk>
      <extLst>
        <ext uri="{3e2802c4-a4d2-4d8b-9148-e3be6c30e623}">
          <xlrd:rvb i="438"/>
        </ext>
      </extLst>
    </bk>
    <bk>
      <extLst>
        <ext uri="{3e2802c4-a4d2-4d8b-9148-e3be6c30e623}">
          <xlrd:rvb i="439"/>
        </ext>
      </extLst>
    </bk>
    <bk>
      <extLst>
        <ext uri="{3e2802c4-a4d2-4d8b-9148-e3be6c30e623}">
          <xlrd:rvb i="440"/>
        </ext>
      </extLst>
    </bk>
    <bk>
      <extLst>
        <ext uri="{3e2802c4-a4d2-4d8b-9148-e3be6c30e623}">
          <xlrd:rvb i="441"/>
        </ext>
      </extLst>
    </bk>
    <bk>
      <extLst>
        <ext uri="{3e2802c4-a4d2-4d8b-9148-e3be6c30e623}">
          <xlrd:rvb i="442"/>
        </ext>
      </extLst>
    </bk>
    <bk>
      <extLst>
        <ext uri="{3e2802c4-a4d2-4d8b-9148-e3be6c30e623}">
          <xlrd:rvb i="443"/>
        </ext>
      </extLst>
    </bk>
    <bk>
      <extLst>
        <ext uri="{3e2802c4-a4d2-4d8b-9148-e3be6c30e623}">
          <xlrd:rvb i="444"/>
        </ext>
      </extLst>
    </bk>
    <bk>
      <extLst>
        <ext uri="{3e2802c4-a4d2-4d8b-9148-e3be6c30e623}">
          <xlrd:rvb i="445"/>
        </ext>
      </extLst>
    </bk>
    <bk>
      <extLst>
        <ext uri="{3e2802c4-a4d2-4d8b-9148-e3be6c30e623}">
          <xlrd:rvb i="446"/>
        </ext>
      </extLst>
    </bk>
    <bk>
      <extLst>
        <ext uri="{3e2802c4-a4d2-4d8b-9148-e3be6c30e623}">
          <xlrd:rvb i="447"/>
        </ext>
      </extLst>
    </bk>
    <bk>
      <extLst>
        <ext uri="{3e2802c4-a4d2-4d8b-9148-e3be6c30e623}">
          <xlrd:rvb i="448"/>
        </ext>
      </extLst>
    </bk>
    <bk>
      <extLst>
        <ext uri="{3e2802c4-a4d2-4d8b-9148-e3be6c30e623}">
          <xlrd:rvb i="449"/>
        </ext>
      </extLst>
    </bk>
    <bk>
      <extLst>
        <ext uri="{3e2802c4-a4d2-4d8b-9148-e3be6c30e623}">
          <xlrd:rvb i="450"/>
        </ext>
      </extLst>
    </bk>
    <bk>
      <extLst>
        <ext uri="{3e2802c4-a4d2-4d8b-9148-e3be6c30e623}">
          <xlrd:rvb i="451"/>
        </ext>
      </extLst>
    </bk>
    <bk>
      <extLst>
        <ext uri="{3e2802c4-a4d2-4d8b-9148-e3be6c30e623}">
          <xlrd:rvb i="452"/>
        </ext>
      </extLst>
    </bk>
    <bk>
      <extLst>
        <ext uri="{3e2802c4-a4d2-4d8b-9148-e3be6c30e623}">
          <xlrd:rvb i="453"/>
        </ext>
      </extLst>
    </bk>
    <bk>
      <extLst>
        <ext uri="{3e2802c4-a4d2-4d8b-9148-e3be6c30e623}">
          <xlrd:rvb i="454"/>
        </ext>
      </extLst>
    </bk>
    <bk>
      <extLst>
        <ext uri="{3e2802c4-a4d2-4d8b-9148-e3be6c30e623}">
          <xlrd:rvb i="455"/>
        </ext>
      </extLst>
    </bk>
    <bk>
      <extLst>
        <ext uri="{3e2802c4-a4d2-4d8b-9148-e3be6c30e623}">
          <xlrd:rvb i="456"/>
        </ext>
      </extLst>
    </bk>
    <bk>
      <extLst>
        <ext uri="{3e2802c4-a4d2-4d8b-9148-e3be6c30e623}">
          <xlrd:rvb i="457"/>
        </ext>
      </extLst>
    </bk>
    <bk>
      <extLst>
        <ext uri="{3e2802c4-a4d2-4d8b-9148-e3be6c30e623}">
          <xlrd:rvb i="458"/>
        </ext>
      </extLst>
    </bk>
    <bk>
      <extLst>
        <ext uri="{3e2802c4-a4d2-4d8b-9148-e3be6c30e623}">
          <xlrd:rvb i="459"/>
        </ext>
      </extLst>
    </bk>
    <bk>
      <extLst>
        <ext uri="{3e2802c4-a4d2-4d8b-9148-e3be6c30e623}">
          <xlrd:rvb i="460"/>
        </ext>
      </extLst>
    </bk>
    <bk>
      <extLst>
        <ext uri="{3e2802c4-a4d2-4d8b-9148-e3be6c30e623}">
          <xlrd:rvb i="461"/>
        </ext>
      </extLst>
    </bk>
    <bk>
      <extLst>
        <ext uri="{3e2802c4-a4d2-4d8b-9148-e3be6c30e623}">
          <xlrd:rvb i="462"/>
        </ext>
      </extLst>
    </bk>
    <bk>
      <extLst>
        <ext uri="{3e2802c4-a4d2-4d8b-9148-e3be6c30e623}">
          <xlrd:rvb i="463"/>
        </ext>
      </extLst>
    </bk>
    <bk>
      <extLst>
        <ext uri="{3e2802c4-a4d2-4d8b-9148-e3be6c30e623}">
          <xlrd:rvb i="464"/>
        </ext>
      </extLst>
    </bk>
    <bk>
      <extLst>
        <ext uri="{3e2802c4-a4d2-4d8b-9148-e3be6c30e623}">
          <xlrd:rvb i="465"/>
        </ext>
      </extLst>
    </bk>
    <bk>
      <extLst>
        <ext uri="{3e2802c4-a4d2-4d8b-9148-e3be6c30e623}">
          <xlrd:rvb i="466"/>
        </ext>
      </extLst>
    </bk>
    <bk>
      <extLst>
        <ext uri="{3e2802c4-a4d2-4d8b-9148-e3be6c30e623}">
          <xlrd:rvb i="467"/>
        </ext>
      </extLst>
    </bk>
    <bk>
      <extLst>
        <ext uri="{3e2802c4-a4d2-4d8b-9148-e3be6c30e623}">
          <xlrd:rvb i="468"/>
        </ext>
      </extLst>
    </bk>
    <bk>
      <extLst>
        <ext uri="{3e2802c4-a4d2-4d8b-9148-e3be6c30e623}">
          <xlrd:rvb i="469"/>
        </ext>
      </extLst>
    </bk>
    <bk>
      <extLst>
        <ext uri="{3e2802c4-a4d2-4d8b-9148-e3be6c30e623}">
          <xlrd:rvb i="470"/>
        </ext>
      </extLst>
    </bk>
    <bk>
      <extLst>
        <ext uri="{3e2802c4-a4d2-4d8b-9148-e3be6c30e623}">
          <xlrd:rvb i="471"/>
        </ext>
      </extLst>
    </bk>
    <bk>
      <extLst>
        <ext uri="{3e2802c4-a4d2-4d8b-9148-e3be6c30e623}">
          <xlrd:rvb i="472"/>
        </ext>
      </extLst>
    </bk>
    <bk>
      <extLst>
        <ext uri="{3e2802c4-a4d2-4d8b-9148-e3be6c30e623}">
          <xlrd:rvb i="473"/>
        </ext>
      </extLst>
    </bk>
    <bk>
      <extLst>
        <ext uri="{3e2802c4-a4d2-4d8b-9148-e3be6c30e623}">
          <xlrd:rvb i="474"/>
        </ext>
      </extLst>
    </bk>
    <bk>
      <extLst>
        <ext uri="{3e2802c4-a4d2-4d8b-9148-e3be6c30e623}">
          <xlrd:rvb i="475"/>
        </ext>
      </extLst>
    </bk>
    <bk>
      <extLst>
        <ext uri="{3e2802c4-a4d2-4d8b-9148-e3be6c30e623}">
          <xlrd:rvb i="476"/>
        </ext>
      </extLst>
    </bk>
    <bk>
      <extLst>
        <ext uri="{3e2802c4-a4d2-4d8b-9148-e3be6c30e623}">
          <xlrd:rvb i="477"/>
        </ext>
      </extLst>
    </bk>
    <bk>
      <extLst>
        <ext uri="{3e2802c4-a4d2-4d8b-9148-e3be6c30e623}">
          <xlrd:rvb i="478"/>
        </ext>
      </extLst>
    </bk>
    <bk>
      <extLst>
        <ext uri="{3e2802c4-a4d2-4d8b-9148-e3be6c30e623}">
          <xlrd:rvb i="479"/>
        </ext>
      </extLst>
    </bk>
    <bk>
      <extLst>
        <ext uri="{3e2802c4-a4d2-4d8b-9148-e3be6c30e623}">
          <xlrd:rvb i="480"/>
        </ext>
      </extLst>
    </bk>
    <bk>
      <extLst>
        <ext uri="{3e2802c4-a4d2-4d8b-9148-e3be6c30e623}">
          <xlrd:rvb i="481"/>
        </ext>
      </extLst>
    </bk>
    <bk>
      <extLst>
        <ext uri="{3e2802c4-a4d2-4d8b-9148-e3be6c30e623}">
          <xlrd:rvb i="482"/>
        </ext>
      </extLst>
    </bk>
    <bk>
      <extLst>
        <ext uri="{3e2802c4-a4d2-4d8b-9148-e3be6c30e623}">
          <xlrd:rvb i="483"/>
        </ext>
      </extLst>
    </bk>
    <bk>
      <extLst>
        <ext uri="{3e2802c4-a4d2-4d8b-9148-e3be6c30e623}">
          <xlrd:rvb i="484"/>
        </ext>
      </extLst>
    </bk>
    <bk>
      <extLst>
        <ext uri="{3e2802c4-a4d2-4d8b-9148-e3be6c30e623}">
          <xlrd:rvb i="485"/>
        </ext>
      </extLst>
    </bk>
    <bk>
      <extLst>
        <ext uri="{3e2802c4-a4d2-4d8b-9148-e3be6c30e623}">
          <xlrd:rvb i="486"/>
        </ext>
      </extLst>
    </bk>
    <bk>
      <extLst>
        <ext uri="{3e2802c4-a4d2-4d8b-9148-e3be6c30e623}">
          <xlrd:rvb i="487"/>
        </ext>
      </extLst>
    </bk>
    <bk>
      <extLst>
        <ext uri="{3e2802c4-a4d2-4d8b-9148-e3be6c30e623}">
          <xlrd:rvb i="488"/>
        </ext>
      </extLst>
    </bk>
    <bk>
      <extLst>
        <ext uri="{3e2802c4-a4d2-4d8b-9148-e3be6c30e623}">
          <xlrd:rvb i="489"/>
        </ext>
      </extLst>
    </bk>
    <bk>
      <extLst>
        <ext uri="{3e2802c4-a4d2-4d8b-9148-e3be6c30e623}">
          <xlrd:rvb i="490"/>
        </ext>
      </extLst>
    </bk>
    <bk>
      <extLst>
        <ext uri="{3e2802c4-a4d2-4d8b-9148-e3be6c30e623}">
          <xlrd:rvb i="491"/>
        </ext>
      </extLst>
    </bk>
    <bk>
      <extLst>
        <ext uri="{3e2802c4-a4d2-4d8b-9148-e3be6c30e623}">
          <xlrd:rvb i="492"/>
        </ext>
      </extLst>
    </bk>
    <bk>
      <extLst>
        <ext uri="{3e2802c4-a4d2-4d8b-9148-e3be6c30e623}">
          <xlrd:rvb i="493"/>
        </ext>
      </extLst>
    </bk>
    <bk>
      <extLst>
        <ext uri="{3e2802c4-a4d2-4d8b-9148-e3be6c30e623}">
          <xlrd:rvb i="494"/>
        </ext>
      </extLst>
    </bk>
    <bk>
      <extLst>
        <ext uri="{3e2802c4-a4d2-4d8b-9148-e3be6c30e623}">
          <xlrd:rvb i="495"/>
        </ext>
      </extLst>
    </bk>
    <bk>
      <extLst>
        <ext uri="{3e2802c4-a4d2-4d8b-9148-e3be6c30e623}">
          <xlrd:rvb i="496"/>
        </ext>
      </extLst>
    </bk>
    <bk>
      <extLst>
        <ext uri="{3e2802c4-a4d2-4d8b-9148-e3be6c30e623}">
          <xlrd:rvb i="497"/>
        </ext>
      </extLst>
    </bk>
    <bk>
      <extLst>
        <ext uri="{3e2802c4-a4d2-4d8b-9148-e3be6c30e623}">
          <xlrd:rvb i="498"/>
        </ext>
      </extLst>
    </bk>
    <bk>
      <extLst>
        <ext uri="{3e2802c4-a4d2-4d8b-9148-e3be6c30e623}">
          <xlrd:rvb i="499"/>
        </ext>
      </extLst>
    </bk>
    <bk>
      <extLst>
        <ext uri="{3e2802c4-a4d2-4d8b-9148-e3be6c30e623}">
          <xlrd:rvb i="500"/>
        </ext>
      </extLst>
    </bk>
    <bk>
      <extLst>
        <ext uri="{3e2802c4-a4d2-4d8b-9148-e3be6c30e623}">
          <xlrd:rvb i="501"/>
        </ext>
      </extLst>
    </bk>
    <bk>
      <extLst>
        <ext uri="{3e2802c4-a4d2-4d8b-9148-e3be6c30e623}">
          <xlrd:rvb i="502"/>
        </ext>
      </extLst>
    </bk>
    <bk>
      <extLst>
        <ext uri="{3e2802c4-a4d2-4d8b-9148-e3be6c30e623}">
          <xlrd:rvb i="503"/>
        </ext>
      </extLst>
    </bk>
    <bk>
      <extLst>
        <ext uri="{3e2802c4-a4d2-4d8b-9148-e3be6c30e623}">
          <xlrd:rvb i="504"/>
        </ext>
      </extLst>
    </bk>
    <bk>
      <extLst>
        <ext uri="{3e2802c4-a4d2-4d8b-9148-e3be6c30e623}">
          <xlrd:rvb i="505"/>
        </ext>
      </extLst>
    </bk>
    <bk>
      <extLst>
        <ext uri="{3e2802c4-a4d2-4d8b-9148-e3be6c30e623}">
          <xlrd:rvb i="506"/>
        </ext>
      </extLst>
    </bk>
    <bk>
      <extLst>
        <ext uri="{3e2802c4-a4d2-4d8b-9148-e3be6c30e623}">
          <xlrd:rvb i="507"/>
        </ext>
      </extLst>
    </bk>
    <bk>
      <extLst>
        <ext uri="{3e2802c4-a4d2-4d8b-9148-e3be6c30e623}">
          <xlrd:rvb i="508"/>
        </ext>
      </extLst>
    </bk>
    <bk>
      <extLst>
        <ext uri="{3e2802c4-a4d2-4d8b-9148-e3be6c30e623}">
          <xlrd:rvb i="509"/>
        </ext>
      </extLst>
    </bk>
    <bk>
      <extLst>
        <ext uri="{3e2802c4-a4d2-4d8b-9148-e3be6c30e623}">
          <xlrd:rvb i="510"/>
        </ext>
      </extLst>
    </bk>
    <bk>
      <extLst>
        <ext uri="{3e2802c4-a4d2-4d8b-9148-e3be6c30e623}">
          <xlrd:rvb i="511"/>
        </ext>
      </extLst>
    </bk>
    <bk>
      <extLst>
        <ext uri="{3e2802c4-a4d2-4d8b-9148-e3be6c30e623}">
          <xlrd:rvb i="512"/>
        </ext>
      </extLst>
    </bk>
    <bk>
      <extLst>
        <ext uri="{3e2802c4-a4d2-4d8b-9148-e3be6c30e623}">
          <xlrd:rvb i="513"/>
        </ext>
      </extLst>
    </bk>
    <bk>
      <extLst>
        <ext uri="{3e2802c4-a4d2-4d8b-9148-e3be6c30e623}">
          <xlrd:rvb i="514"/>
        </ext>
      </extLst>
    </bk>
    <bk>
      <extLst>
        <ext uri="{3e2802c4-a4d2-4d8b-9148-e3be6c30e623}">
          <xlrd:rvb i="515"/>
        </ext>
      </extLst>
    </bk>
    <bk>
      <extLst>
        <ext uri="{3e2802c4-a4d2-4d8b-9148-e3be6c30e623}">
          <xlrd:rvb i="516"/>
        </ext>
      </extLst>
    </bk>
    <bk>
      <extLst>
        <ext uri="{3e2802c4-a4d2-4d8b-9148-e3be6c30e623}">
          <xlrd:rvb i="517"/>
        </ext>
      </extLst>
    </bk>
    <bk>
      <extLst>
        <ext uri="{3e2802c4-a4d2-4d8b-9148-e3be6c30e623}">
          <xlrd:rvb i="518"/>
        </ext>
      </extLst>
    </bk>
    <bk>
      <extLst>
        <ext uri="{3e2802c4-a4d2-4d8b-9148-e3be6c30e623}">
          <xlrd:rvb i="519"/>
        </ext>
      </extLst>
    </bk>
    <bk>
      <extLst>
        <ext uri="{3e2802c4-a4d2-4d8b-9148-e3be6c30e623}">
          <xlrd:rvb i="520"/>
        </ext>
      </extLst>
    </bk>
    <bk>
      <extLst>
        <ext uri="{3e2802c4-a4d2-4d8b-9148-e3be6c30e623}">
          <xlrd:rvb i="521"/>
        </ext>
      </extLst>
    </bk>
    <bk>
      <extLst>
        <ext uri="{3e2802c4-a4d2-4d8b-9148-e3be6c30e623}">
          <xlrd:rvb i="522"/>
        </ext>
      </extLst>
    </bk>
    <bk>
      <extLst>
        <ext uri="{3e2802c4-a4d2-4d8b-9148-e3be6c30e623}">
          <xlrd:rvb i="523"/>
        </ext>
      </extLst>
    </bk>
    <bk>
      <extLst>
        <ext uri="{3e2802c4-a4d2-4d8b-9148-e3be6c30e623}">
          <xlrd:rvb i="524"/>
        </ext>
      </extLst>
    </bk>
    <bk>
      <extLst>
        <ext uri="{3e2802c4-a4d2-4d8b-9148-e3be6c30e623}">
          <xlrd:rvb i="525"/>
        </ext>
      </extLst>
    </bk>
    <bk>
      <extLst>
        <ext uri="{3e2802c4-a4d2-4d8b-9148-e3be6c30e623}">
          <xlrd:rvb i="526"/>
        </ext>
      </extLst>
    </bk>
    <bk>
      <extLst>
        <ext uri="{3e2802c4-a4d2-4d8b-9148-e3be6c30e623}">
          <xlrd:rvb i="527"/>
        </ext>
      </extLst>
    </bk>
    <bk>
      <extLst>
        <ext uri="{3e2802c4-a4d2-4d8b-9148-e3be6c30e623}">
          <xlrd:rvb i="528"/>
        </ext>
      </extLst>
    </bk>
    <bk>
      <extLst>
        <ext uri="{3e2802c4-a4d2-4d8b-9148-e3be6c30e623}">
          <xlrd:rvb i="529"/>
        </ext>
      </extLst>
    </bk>
    <bk>
      <extLst>
        <ext uri="{3e2802c4-a4d2-4d8b-9148-e3be6c30e623}">
          <xlrd:rvb i="530"/>
        </ext>
      </extLst>
    </bk>
    <bk>
      <extLst>
        <ext uri="{3e2802c4-a4d2-4d8b-9148-e3be6c30e623}">
          <xlrd:rvb i="531"/>
        </ext>
      </extLst>
    </bk>
  </futureMetadata>
  <cellMetadata count="1">
    <bk>
      <rc t="1" v="0"/>
    </bk>
  </cellMetadata>
  <valueMetadata count="512">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valueMetadata>
</metadata>
</file>

<file path=xl/sharedStrings.xml><?xml version="1.0" encoding="utf-8"?>
<sst xmlns="http://schemas.openxmlformats.org/spreadsheetml/2006/main" count="18" uniqueCount="18">
  <si>
    <t>Kurs</t>
  </si>
  <si>
    <t>Wertpapier</t>
  </si>
  <si>
    <t>Kaufdatum</t>
  </si>
  <si>
    <t>Gesampreis</t>
  </si>
  <si>
    <t>Kaufkurs pro Stück</t>
  </si>
  <si>
    <t>Anzahl an Anteilen</t>
  </si>
  <si>
    <t>Aktueller Preis pro Anteil</t>
  </si>
  <si>
    <t>Aktueller Gesamtwert</t>
  </si>
  <si>
    <t>Performance (%)</t>
  </si>
  <si>
    <t>Gewinn</t>
  </si>
  <si>
    <t>Aktuelle Allocation</t>
  </si>
  <si>
    <t>Währung</t>
  </si>
  <si>
    <t>Umrechnungskurse</t>
  </si>
  <si>
    <t>Datum</t>
  </si>
  <si>
    <t>Aktueller Wert</t>
  </si>
  <si>
    <t>Aktuelle Performance</t>
  </si>
  <si>
    <t>Aktueller Gewinn</t>
  </si>
  <si>
    <r>
      <rPr>
        <b/>
        <sz val="18"/>
        <color theme="0"/>
        <rFont val="Calibri"/>
        <family val="2"/>
        <scheme val="minor"/>
      </rPr>
      <t>Keine Lust auf händisches Pflegen deiner Aktivitäten in Excel?</t>
    </r>
    <r>
      <rPr>
        <sz val="18"/>
        <color theme="0"/>
        <rFont val="Calibri"/>
        <family val="2"/>
        <scheme val="minor"/>
      </rPr>
      <t xml:space="preserve">
Mit Parqet kannst du kostenlos dein Portfolio tracken:
✅ Automatisches auslesen der Transaktion-PDFs deines Brokers
✅ Wertpapiere, Cryptos, Cash uvm.
✅ Viele Komfortfuntionen (z.B. Dividendenvorschau)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</si>
</sst>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409]* #,##0.00_);_([$$-409]* \(#,##0.00\);_([$$-409]* &quot;-&quot;??_);_(@_)"/>
    <numFmt numFmtId="165" formatCode="_([$€-2]\ * #,##0.00_);_([$€-2]\ * \(#,##0.00\);_([$€-2]\ * &quot;-&quot;??_);_(@_)"/>
    <numFmt numFmtId="166" formatCode="_-* #,##0.00\ [$€-407]_-;\-* #,##0.00\ [$€-407]_-;_-* &quot;-&quot;??\ [$€-407]_-;_-@_-"/>
  </numFmts>
  <fonts count="7" x14ac:knownFonts="1">
    <font>
      <sz val="12"/>
      <color theme="1"/>
      <name val="Calibri"/>
      <family val="2"/>
      <scheme val="minor"/>
    </font>
    <font>
      <sz val="12"/>
      <color theme="1"/>
      <name val="Calibri"/>
      <family val="2"/>
      <scheme val="minor"/>
    </font>
    <font>
      <sz val="18"/>
      <color theme="1"/>
      <name val="Calibri"/>
      <family val="2"/>
      <scheme val="minor"/>
    </font>
    <font>
      <b/>
      <sz val="18"/>
      <color theme="1"/>
      <name val="Calibri"/>
      <family val="2"/>
      <scheme val="minor"/>
    </font>
    <font>
      <sz val="8"/>
      <name val="Calibri"/>
      <family val="2"/>
      <scheme val="minor"/>
    </font>
    <font>
      <b/>
      <sz val="18"/>
      <color theme="0"/>
      <name val="Calibri"/>
      <family val="2"/>
      <scheme val="minor"/>
    </font>
    <font>
      <sz val="18"/>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74151"/>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10" fontId="0" fillId="0" borderId="0" xfId="0" applyNumberFormat="1"/>
    <xf numFmtId="166" fontId="0" fillId="0" borderId="0" xfId="0" applyNumberFormat="1"/>
    <xf numFmtId="0" fontId="2" fillId="0" borderId="0" xfId="0" applyFont="1"/>
    <xf numFmtId="165" fontId="2" fillId="0" borderId="0" xfId="0" applyNumberFormat="1" applyFont="1"/>
    <xf numFmtId="164" fontId="2" fillId="0" borderId="0" xfId="0" applyNumberFormat="1" applyFont="1"/>
    <xf numFmtId="0" fontId="3" fillId="0" borderId="0" xfId="0" applyFont="1"/>
    <xf numFmtId="0" fontId="2" fillId="0" borderId="0" xfId="0" applyFont="1" applyFill="1" applyBorder="1"/>
    <xf numFmtId="166" fontId="2" fillId="0" borderId="0" xfId="0" applyNumberFormat="1" applyFont="1" applyFill="1" applyBorder="1"/>
    <xf numFmtId="0" fontId="2" fillId="0" borderId="0" xfId="0" applyFont="1" applyFill="1" applyBorder="1" applyAlignment="1">
      <alignment horizontal="left"/>
    </xf>
    <xf numFmtId="166" fontId="2" fillId="0" borderId="0" xfId="0" applyNumberFormat="1" applyFont="1" applyFill="1" applyBorder="1" applyAlignment="1">
      <alignment horizontal="left"/>
    </xf>
    <xf numFmtId="9" fontId="2" fillId="0" borderId="0" xfId="1" applyFont="1" applyFill="1" applyBorder="1" applyAlignment="1">
      <alignment horizontal="left"/>
    </xf>
    <xf numFmtId="14" fontId="2" fillId="0" borderId="0" xfId="0" applyNumberFormat="1" applyFont="1" applyFill="1" applyBorder="1"/>
    <xf numFmtId="9" fontId="2" fillId="0" borderId="0" xfId="1" applyFont="1" applyFill="1" applyBorder="1"/>
    <xf numFmtId="10" fontId="2" fillId="0" borderId="0" xfId="1" applyNumberFormat="1" applyFont="1" applyFill="1" applyBorder="1"/>
    <xf numFmtId="49" fontId="2" fillId="0" borderId="0" xfId="0" applyNumberFormat="1" applyFont="1" applyFill="1" applyBorder="1"/>
    <xf numFmtId="9" fontId="2" fillId="0" borderId="0" xfId="0" applyNumberFormat="1" applyFont="1" applyFill="1" applyBorder="1"/>
    <xf numFmtId="10" fontId="2" fillId="0" borderId="0" xfId="0" applyNumberFormat="1" applyFont="1" applyFill="1" applyBorder="1"/>
    <xf numFmtId="0" fontId="2" fillId="2" borderId="0" xfId="0" applyFont="1" applyFill="1" applyBorder="1"/>
    <xf numFmtId="0" fontId="2" fillId="3" borderId="0" xfId="0" applyFont="1" applyFill="1" applyBorder="1"/>
    <xf numFmtId="165" fontId="2" fillId="2" borderId="0" xfId="0" applyNumberFormat="1" applyFont="1" applyFill="1" applyBorder="1"/>
    <xf numFmtId="166" fontId="2" fillId="2" borderId="0" xfId="0" applyNumberFormat="1" applyFont="1" applyFill="1" applyBorder="1"/>
    <xf numFmtId="0" fontId="2" fillId="4" borderId="0" xfId="0" applyFont="1" applyFill="1" applyBorder="1"/>
    <xf numFmtId="164" fontId="2" fillId="2" borderId="0" xfId="0" applyNumberFormat="1" applyFont="1" applyFill="1" applyBorder="1"/>
    <xf numFmtId="166" fontId="2" fillId="0" borderId="0" xfId="1" applyNumberFormat="1" applyFont="1" applyFill="1" applyBorder="1"/>
    <xf numFmtId="0" fontId="6" fillId="3" borderId="0" xfId="0" applyFont="1" applyFill="1" applyBorder="1" applyAlignment="1">
      <alignment horizontal="center" vertical="center" wrapText="1"/>
    </xf>
  </cellXfs>
  <cellStyles count="2">
    <cellStyle name="Normal" xfId="0" builtinId="0"/>
    <cellStyle name="Per cent" xfId="1" builtinId="5"/>
  </cellStyles>
  <dxfs count="25">
    <dxf>
      <font>
        <b val="0"/>
        <i val="0"/>
        <strike val="0"/>
        <condense val="0"/>
        <extend val="0"/>
        <outline val="0"/>
        <shadow val="0"/>
        <u val="none"/>
        <vertAlign val="baseline"/>
        <sz val="18"/>
        <color theme="1"/>
        <name val="Calibri"/>
        <family val="2"/>
        <scheme val="minor"/>
      </font>
      <fill>
        <patternFill patternType="none">
          <fgColor indexed="64"/>
          <bgColor indexed="65"/>
        </patternFill>
      </fill>
      <border diagonalUp="0" diagonalDown="0" outline="0">
        <left/>
        <right/>
        <top/>
        <bottom/>
      </border>
    </dxf>
    <dxf>
      <font>
        <strike val="0"/>
        <outline val="0"/>
        <shadow val="0"/>
        <u val="none"/>
        <vertAlign val="baseline"/>
        <sz val="18"/>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8"/>
        <color theme="1"/>
        <name val="Calibri"/>
        <family val="2"/>
        <scheme val="minor"/>
      </font>
      <numFmt numFmtId="14" formatCode="0.00%"/>
      <fill>
        <patternFill patternType="none">
          <fgColor indexed="64"/>
          <bgColor indexed="65"/>
        </patternFill>
      </fill>
      <border diagonalUp="0" diagonalDown="0" outline="0">
        <left/>
        <right/>
        <top/>
        <bottom/>
      </border>
    </dxf>
    <dxf>
      <font>
        <strike val="0"/>
        <outline val="0"/>
        <shadow val="0"/>
        <u val="none"/>
        <vertAlign val="baseline"/>
        <sz val="18"/>
        <color theme="1"/>
        <name val="Calibri"/>
        <family val="2"/>
        <scheme val="minor"/>
      </font>
      <numFmt numFmtId="14" formatCode="0.00%"/>
      <fill>
        <patternFill patternType="none">
          <fgColor indexed="64"/>
          <bgColor auto="1"/>
        </patternFill>
      </fill>
    </dxf>
    <dxf>
      <font>
        <b val="0"/>
        <i val="0"/>
        <strike val="0"/>
        <condense val="0"/>
        <extend val="0"/>
        <outline val="0"/>
        <shadow val="0"/>
        <u val="none"/>
        <vertAlign val="baseline"/>
        <sz val="18"/>
        <color theme="1"/>
        <name val="Calibri"/>
        <family val="2"/>
        <scheme val="minor"/>
      </font>
      <numFmt numFmtId="166" formatCode="_-* #,##0.00\ [$€-407]_-;\-* #,##0.00\ [$€-407]_-;_-* &quot;-&quot;??\ [$€-407]_-;_-@_-"/>
      <fill>
        <patternFill patternType="none">
          <fgColor indexed="64"/>
          <bgColor indexed="65"/>
        </patternFill>
      </fill>
      <border diagonalUp="0" diagonalDown="0" outline="0">
        <left/>
        <right/>
        <top/>
        <bottom/>
      </border>
    </dxf>
    <dxf>
      <font>
        <strike val="0"/>
        <outline val="0"/>
        <shadow val="0"/>
        <u val="none"/>
        <vertAlign val="baseline"/>
        <sz val="18"/>
        <color theme="1"/>
        <name val="Calibri"/>
        <family val="2"/>
        <scheme val="minor"/>
      </font>
      <numFmt numFmtId="166" formatCode="_-* #,##0.00\ [$€-407]_-;\-* #,##0.00\ [$€-407]_-;_-* &quot;-&quot;??\ [$€-407]_-;_-@_-"/>
      <fill>
        <patternFill patternType="none">
          <fgColor indexed="64"/>
          <bgColor auto="1"/>
        </patternFill>
      </fill>
    </dxf>
    <dxf>
      <font>
        <b val="0"/>
        <i val="0"/>
        <strike val="0"/>
        <condense val="0"/>
        <extend val="0"/>
        <outline val="0"/>
        <shadow val="0"/>
        <u val="none"/>
        <vertAlign val="baseline"/>
        <sz val="18"/>
        <color theme="1"/>
        <name val="Calibri"/>
        <family val="2"/>
        <scheme val="minor"/>
      </font>
      <numFmt numFmtId="13" formatCode="0%"/>
      <fill>
        <patternFill patternType="none">
          <fgColor indexed="64"/>
          <bgColor indexed="65"/>
        </patternFill>
      </fill>
      <border diagonalUp="0" diagonalDown="0" outline="0">
        <left/>
        <right/>
        <top/>
        <bottom/>
      </border>
    </dxf>
    <dxf>
      <font>
        <strike val="0"/>
        <outline val="0"/>
        <shadow val="0"/>
        <u val="none"/>
        <vertAlign val="baseline"/>
        <sz val="18"/>
        <color theme="1"/>
        <name val="Calibri"/>
        <family val="2"/>
        <scheme val="minor"/>
      </font>
      <fill>
        <patternFill patternType="none">
          <fgColor indexed="64"/>
          <bgColor auto="1"/>
        </patternFill>
      </fill>
    </dxf>
    <dxf>
      <font>
        <b val="0"/>
        <i val="0"/>
        <strike val="0"/>
        <condense val="0"/>
        <extend val="0"/>
        <outline val="0"/>
        <shadow val="0"/>
        <u val="none"/>
        <vertAlign val="baseline"/>
        <sz val="18"/>
        <color theme="1"/>
        <name val="Calibri"/>
        <family val="2"/>
        <scheme val="minor"/>
      </font>
      <numFmt numFmtId="166" formatCode="_-* #,##0.00\ [$€-407]_-;\-* #,##0.00\ [$€-407]_-;_-* &quot;-&quot;??\ [$€-407]_-;_-@_-"/>
      <fill>
        <patternFill patternType="none">
          <fgColor indexed="64"/>
          <bgColor indexed="65"/>
        </patternFill>
      </fill>
      <border diagonalUp="0" diagonalDown="0" outline="0">
        <left/>
        <right/>
        <top/>
        <bottom/>
      </border>
    </dxf>
    <dxf>
      <font>
        <strike val="0"/>
        <outline val="0"/>
        <shadow val="0"/>
        <u val="none"/>
        <vertAlign val="baseline"/>
        <sz val="18"/>
        <color theme="1"/>
        <name val="Calibri"/>
        <family val="2"/>
        <scheme val="minor"/>
      </font>
      <numFmt numFmtId="166" formatCode="_-* #,##0.00\ [$€-407]_-;\-* #,##0.00\ [$€-407]_-;_-* &quot;-&quot;??\ [$€-407]_-;_-@_-"/>
      <fill>
        <patternFill patternType="none">
          <fgColor indexed="64"/>
          <bgColor auto="1"/>
        </patternFill>
      </fill>
    </dxf>
    <dxf>
      <font>
        <b val="0"/>
        <i val="0"/>
        <strike val="0"/>
        <condense val="0"/>
        <extend val="0"/>
        <outline val="0"/>
        <shadow val="0"/>
        <u val="none"/>
        <vertAlign val="baseline"/>
        <sz val="18"/>
        <color theme="1"/>
        <name val="Calibri"/>
        <family val="2"/>
        <scheme val="minor"/>
      </font>
      <numFmt numFmtId="166" formatCode="_-* #,##0.00\ [$€-407]_-;\-* #,##0.00\ [$€-407]_-;_-* &quot;-&quot;??\ [$€-407]_-;_-@_-"/>
      <fill>
        <patternFill patternType="none">
          <fgColor indexed="64"/>
          <bgColor indexed="65"/>
        </patternFill>
      </fill>
      <border diagonalUp="0" diagonalDown="0" outline="0">
        <left/>
        <right/>
        <top/>
        <bottom/>
      </border>
    </dxf>
    <dxf>
      <font>
        <strike val="0"/>
        <outline val="0"/>
        <shadow val="0"/>
        <u val="none"/>
        <vertAlign val="baseline"/>
        <sz val="18"/>
        <color theme="1"/>
        <name val="Calibri"/>
        <family val="2"/>
        <scheme val="minor"/>
      </font>
      <numFmt numFmtId="166" formatCode="_-* #,##0.00\ [$€-407]_-;\-* #,##0.00\ [$€-407]_-;_-* &quot;-&quot;??\ [$€-407]_-;_-@_-"/>
      <fill>
        <patternFill patternType="none">
          <fgColor indexed="64"/>
          <bgColor auto="1"/>
        </patternFill>
      </fill>
    </dxf>
    <dxf>
      <font>
        <b val="0"/>
        <i val="0"/>
        <strike val="0"/>
        <condense val="0"/>
        <extend val="0"/>
        <outline val="0"/>
        <shadow val="0"/>
        <u val="none"/>
        <vertAlign val="baseline"/>
        <sz val="18"/>
        <color theme="1"/>
        <name val="Calibri"/>
        <family val="2"/>
        <scheme val="minor"/>
      </font>
      <numFmt numFmtId="166" formatCode="_-* #,##0.00\ [$€-407]_-;\-* #,##0.00\ [$€-407]_-;_-* &quot;-&quot;??\ [$€-407]_-;_-@_-"/>
      <fill>
        <patternFill patternType="none">
          <fgColor indexed="64"/>
          <bgColor indexed="65"/>
        </patternFill>
      </fill>
      <border diagonalUp="0" diagonalDown="0" outline="0">
        <left/>
        <right/>
        <top/>
        <bottom/>
      </border>
    </dxf>
    <dxf>
      <font>
        <strike val="0"/>
        <outline val="0"/>
        <shadow val="0"/>
        <u val="none"/>
        <vertAlign val="baseline"/>
        <sz val="18"/>
        <color theme="1"/>
        <name val="Calibri"/>
        <family val="2"/>
        <scheme val="minor"/>
      </font>
      <numFmt numFmtId="166" formatCode="_-* #,##0.00\ [$€-407]_-;\-* #,##0.00\ [$€-407]_-;_-* &quot;-&quot;??\ [$€-407]_-;_-@_-"/>
      <fill>
        <patternFill patternType="none">
          <fgColor indexed="64"/>
          <bgColor auto="1"/>
        </patternFill>
      </fill>
    </dxf>
    <dxf>
      <font>
        <b val="0"/>
        <i val="0"/>
        <strike val="0"/>
        <condense val="0"/>
        <extend val="0"/>
        <outline val="0"/>
        <shadow val="0"/>
        <u val="none"/>
        <vertAlign val="baseline"/>
        <sz val="18"/>
        <color theme="1"/>
        <name val="Calibri"/>
        <family val="2"/>
        <scheme val="minor"/>
      </font>
      <numFmt numFmtId="166" formatCode="_-* #,##0.00\ [$€-407]_-;\-* #,##0.00\ [$€-407]_-;_-* &quot;-&quot;??\ [$€-407]_-;_-@_-"/>
      <fill>
        <patternFill patternType="none">
          <fgColor indexed="64"/>
          <bgColor indexed="65"/>
        </patternFill>
      </fill>
      <border diagonalUp="0" diagonalDown="0" outline="0">
        <left/>
        <right/>
        <top/>
        <bottom/>
      </border>
    </dxf>
    <dxf>
      <font>
        <strike val="0"/>
        <outline val="0"/>
        <shadow val="0"/>
        <u val="none"/>
        <vertAlign val="baseline"/>
        <sz val="18"/>
        <color theme="1"/>
        <name val="Calibri"/>
        <family val="2"/>
        <scheme val="minor"/>
      </font>
      <numFmt numFmtId="166" formatCode="_-* #,##0.00\ [$€-407]_-;\-* #,##0.00\ [$€-407]_-;_-* &quot;-&quot;??\ [$€-407]_-;_-@_-"/>
      <fill>
        <patternFill patternType="none">
          <fgColor indexed="64"/>
          <bgColor auto="1"/>
        </patternFill>
      </fill>
    </dxf>
    <dxf>
      <font>
        <b val="0"/>
        <i val="0"/>
        <strike val="0"/>
        <condense val="0"/>
        <extend val="0"/>
        <outline val="0"/>
        <shadow val="0"/>
        <u val="none"/>
        <vertAlign val="baseline"/>
        <sz val="18"/>
        <color theme="1"/>
        <name val="Calibri"/>
        <family val="2"/>
        <scheme val="minor"/>
      </font>
      <fill>
        <patternFill patternType="none">
          <fgColor indexed="64"/>
          <bgColor indexed="65"/>
        </patternFill>
      </fill>
      <border diagonalUp="0" diagonalDown="0" outline="0">
        <left/>
        <right/>
        <top/>
        <bottom/>
      </border>
    </dxf>
    <dxf>
      <font>
        <strike val="0"/>
        <outline val="0"/>
        <shadow val="0"/>
        <u val="none"/>
        <vertAlign val="baseline"/>
        <sz val="18"/>
        <color theme="1"/>
        <name val="Calibri"/>
        <family val="2"/>
        <scheme val="minor"/>
      </font>
      <fill>
        <patternFill patternType="none">
          <fgColor indexed="64"/>
          <bgColor auto="1"/>
        </patternFill>
      </fill>
    </dxf>
    <dxf>
      <font>
        <b val="0"/>
        <i val="0"/>
        <strike val="0"/>
        <condense val="0"/>
        <extend val="0"/>
        <outline val="0"/>
        <shadow val="0"/>
        <u val="none"/>
        <vertAlign val="baseline"/>
        <sz val="18"/>
        <color theme="1"/>
        <name val="Calibri"/>
        <family val="2"/>
        <scheme val="minor"/>
      </font>
      <fill>
        <patternFill patternType="none">
          <fgColor indexed="64"/>
          <bgColor indexed="65"/>
        </patternFill>
      </fill>
      <border diagonalUp="0" diagonalDown="0" outline="0">
        <left/>
        <right/>
        <top/>
        <bottom/>
      </border>
    </dxf>
    <dxf>
      <font>
        <strike val="0"/>
        <outline val="0"/>
        <shadow val="0"/>
        <u val="none"/>
        <vertAlign val="baseline"/>
        <sz val="18"/>
        <color theme="1"/>
        <name val="Calibri"/>
        <family val="2"/>
        <scheme val="minor"/>
      </font>
      <fill>
        <patternFill patternType="none">
          <fgColor indexed="64"/>
          <bgColor auto="1"/>
        </patternFill>
      </fill>
    </dxf>
    <dxf>
      <font>
        <b val="0"/>
        <i val="0"/>
        <strike val="0"/>
        <condense val="0"/>
        <extend val="0"/>
        <outline val="0"/>
        <shadow val="0"/>
        <u val="none"/>
        <vertAlign val="baseline"/>
        <sz val="18"/>
        <color theme="1"/>
        <name val="Calibri"/>
        <family val="2"/>
        <scheme val="minor"/>
      </font>
      <fill>
        <patternFill patternType="none">
          <fgColor indexed="64"/>
          <bgColor indexed="65"/>
        </patternFill>
      </fill>
      <border diagonalUp="0" diagonalDown="0" outline="0">
        <left/>
        <right/>
        <top/>
        <bottom/>
      </border>
    </dxf>
    <dxf>
      <font>
        <strike val="0"/>
        <outline val="0"/>
        <shadow val="0"/>
        <u val="none"/>
        <vertAlign val="baseline"/>
        <sz val="18"/>
        <color theme="1"/>
        <name val="Calibri"/>
        <family val="2"/>
        <scheme val="minor"/>
      </font>
      <fill>
        <patternFill patternType="none">
          <fgColor indexed="64"/>
          <bgColor auto="1"/>
        </patternFill>
      </fill>
    </dxf>
    <dxf>
      <font>
        <strike val="0"/>
        <outline val="0"/>
        <shadow val="0"/>
        <u val="none"/>
        <vertAlign val="baseline"/>
        <sz val="18"/>
        <color theme="1"/>
        <name val="Calibri"/>
        <family val="2"/>
        <scheme val="minor"/>
      </font>
      <fill>
        <patternFill patternType="none">
          <fgColor indexed="64"/>
          <bgColor auto="1"/>
        </patternFill>
      </fill>
    </dxf>
    <dxf>
      <font>
        <strike val="0"/>
        <outline val="0"/>
        <shadow val="0"/>
        <u val="none"/>
        <vertAlign val="baseline"/>
        <sz val="18"/>
        <color theme="1"/>
        <name val="Calibri"/>
        <family val="2"/>
        <scheme val="minor"/>
      </font>
      <fill>
        <patternFill patternType="none">
          <fgColor indexed="64"/>
          <bgColor auto="1"/>
        </patternFill>
      </fill>
    </dxf>
    <dxf>
      <font>
        <strike val="0"/>
        <outline val="0"/>
        <shadow val="0"/>
        <u val="none"/>
        <vertAlign val="baseline"/>
        <sz val="18"/>
        <color theme="1"/>
        <name val="Calibri"/>
        <family val="2"/>
        <scheme val="minor"/>
      </font>
      <fill>
        <patternFill patternType="none">
          <fgColor indexed="64"/>
          <bgColor auto="1"/>
        </patternFill>
      </fill>
      <alignment horizontal="left" vertical="bottom" textRotation="0" wrapText="0" indent="0" justifyLastLine="0" shrinkToFit="0" readingOrder="0"/>
    </dxf>
  </dxfs>
  <tableStyles count="0" defaultTableStyle="TableStyleMedium2" defaultPivotStyle="PivotStyleLight16"/>
  <colors>
    <mruColors>
      <color rgb="FF229991"/>
      <color rgb="FF3741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Structure" Target="richData/rdsupportingpropertybagstructure.xml"/><Relationship Id="rId5" Type="http://schemas.openxmlformats.org/officeDocument/2006/relationships/sharedStrings" Target="sharedStrings.xml"/><Relationship Id="rId10" Type="http://schemas.microsoft.com/office/2017/06/relationships/richStyles" Target="richData/richStyles.xml"/><Relationship Id="rId4" Type="http://schemas.openxmlformats.org/officeDocument/2006/relationships/styles" Target="styles.xml"/><Relationship Id="rId9" Type="http://schemas.microsoft.com/office/2017/06/relationships/rdArray" Target="richData/rdarray.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manualLayout>
          <c:layoutTarget val="inner"/>
          <c:xMode val="edge"/>
          <c:yMode val="edge"/>
          <c:x val="3.0893295397328293E-2"/>
          <c:y val="0.14965737070033044"/>
          <c:w val="0.53115902483317767"/>
          <c:h val="0.85034262929966953"/>
        </c:manualLayout>
      </c:layout>
      <c:doughnutChart>
        <c:varyColors val="1"/>
        <c:ser>
          <c:idx val="0"/>
          <c:order val="0"/>
          <c:tx>
            <c:strRef>
              <c:f>Übersicht!$J$19</c:f>
              <c:strCache>
                <c:ptCount val="1"/>
                <c:pt idx="0">
                  <c:v>Aktuelle Allocation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810-8541-A667-2A73071867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810-8541-A667-2A730718677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810-8541-A667-2A730718677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810-8541-A667-2A730718677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C5-C448-902E-4F192B097C6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C5-C448-902E-4F192B097C6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0C5-C448-902E-4F192B097C6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0C5-C448-902E-4F192B097C6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0C5-C448-902E-4F192B097C60}"/>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Übersicht!$C$20:$C$29</c:f>
              <c:strCache>
                <c:ptCount val="9"/>
                <c:pt idx="0">
                  <c:v>APPLE INC. (XNAS:AAPL)</c:v>
                </c:pt>
                <c:pt idx="1">
                  <c:v>Bayerische Motoren Werke Aktiengesellschaft (XFRA:BMW)</c:v>
                </c:pt>
                <c:pt idx="2">
                  <c:v>UNILEVER PLC (XFRA:UNVB)</c:v>
                </c:pt>
                <c:pt idx="3">
                  <c:v>Deutsche Börse Aktiengesellschaft (XFRA:DB1)</c:v>
                </c:pt>
                <c:pt idx="4">
                  <c:v>STARBUCKS CORPORATION (XFRA:SRB)</c:v>
                </c:pt>
                <c:pt idx="5">
                  <c:v>V.F. CORPORATION (XFRA:VFP)</c:v>
                </c:pt>
                <c:pt idx="6">
                  <c:v>Deutsche Lufthansa Aktiengesellschaft (XFRA:LHA)</c:v>
                </c:pt>
                <c:pt idx="7">
                  <c:v>Zalando SE (XFRA:ZAL)</c:v>
                </c:pt>
                <c:pt idx="8">
                  <c:v>NETFLIX, INC. (XFRA:NFC)</c:v>
                </c:pt>
              </c:strCache>
            </c:strRef>
          </c:cat>
          <c:val>
            <c:numRef>
              <c:f>Übersicht!$J$20:$J$29</c:f>
              <c:numCache>
                <c:formatCode>0%</c:formatCode>
                <c:ptCount val="9"/>
                <c:pt idx="0">
                  <c:v>0.10467851961791889</c:v>
                </c:pt>
                <c:pt idx="1">
                  <c:v>0.1358967066047492</c:v>
                </c:pt>
                <c:pt idx="2">
                  <c:v>7.3327675272365916E-2</c:v>
                </c:pt>
                <c:pt idx="3">
                  <c:v>0.10560670043444727</c:v>
                </c:pt>
                <c:pt idx="4" formatCode="_-* #,##0.00\ [$€-407]_-;\-* #,##0.00\ [$€-407]_-;_-* &quot;-&quot;??\ [$€-407]_-;_-@_-">
                  <c:v>0.15881837181328037</c:v>
                </c:pt>
                <c:pt idx="5" formatCode="_-* #,##0.00\ [$€-407]_-;\-* #,##0.00\ [$€-407]_-;_-* &quot;-&quot;??\ [$€-407]_-;_-@_-">
                  <c:v>1.4043773285658777E-2</c:v>
                </c:pt>
                <c:pt idx="6" formatCode="_-* #,##0.00\ [$€-407]_-;\-* #,##0.00\ [$€-407]_-;_-* &quot;-&quot;??\ [$€-407]_-;_-@_-">
                  <c:v>4.6864133321086006E-3</c:v>
                </c:pt>
                <c:pt idx="7" formatCode="_-* #,##0.00\ [$€-407]_-;\-* #,##0.00\ [$€-407]_-;_-* &quot;-&quot;??\ [$€-407]_-;_-@_-">
                  <c:v>5.1151505517985363E-2</c:v>
                </c:pt>
                <c:pt idx="8" formatCode="_-* #,##0.00\ [$€-407]_-;\-* #,##0.00\ [$€-407]_-;_-* &quot;-&quot;??\ [$€-407]_-;_-@_-">
                  <c:v>0.35179033412148553</c:v>
                </c:pt>
              </c:numCache>
            </c:numRef>
          </c:val>
          <c:extLst>
            <c:ext xmlns:c16="http://schemas.microsoft.com/office/drawing/2014/chart" uri="{C3380CC4-5D6E-409C-BE32-E72D297353CC}">
              <c16:uniqueId val="{00000000-7ACD-A24B-982B-6174DA2D9A4B}"/>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r"/>
      <c:layout>
        <c:manualLayout>
          <c:xMode val="edge"/>
          <c:yMode val="edge"/>
          <c:x val="0.5934949136784432"/>
          <c:y val="0.15941157232012115"/>
          <c:w val="0.39517720771360149"/>
          <c:h val="0.7724293183236722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Kursverlauf</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DE"/>
        </a:p>
      </c:txPr>
    </c:title>
    <c:autoTitleDeleted val="0"/>
    <c:plotArea>
      <c:layout/>
      <c:lineChart>
        <c:grouping val="standard"/>
        <c:varyColors val="0"/>
        <c:ser>
          <c:idx val="0"/>
          <c:order val="0"/>
          <c:tx>
            <c:strRef>
              <c:f>Helfer!$B$1</c:f>
              <c:strCache>
                <c:ptCount val="1"/>
                <c:pt idx="0">
                  <c:v>Kurs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Helfer!$A$2:$A$253</c:f>
              <c:numCache>
                <c:formatCode>m/d/yy</c:formatCode>
                <c:ptCount val="252"/>
                <c:pt idx="0">
                  <c:v>44431</c:v>
                </c:pt>
                <c:pt idx="1">
                  <c:v>44432</c:v>
                </c:pt>
                <c:pt idx="2">
                  <c:v>44433</c:v>
                </c:pt>
                <c:pt idx="3">
                  <c:v>44434</c:v>
                </c:pt>
                <c:pt idx="4">
                  <c:v>44435</c:v>
                </c:pt>
                <c:pt idx="5">
                  <c:v>44438</c:v>
                </c:pt>
                <c:pt idx="6">
                  <c:v>44439</c:v>
                </c:pt>
                <c:pt idx="7">
                  <c:v>44440</c:v>
                </c:pt>
                <c:pt idx="8">
                  <c:v>44441</c:v>
                </c:pt>
                <c:pt idx="9">
                  <c:v>44442</c:v>
                </c:pt>
                <c:pt idx="10">
                  <c:v>44446</c:v>
                </c:pt>
                <c:pt idx="11">
                  <c:v>44447</c:v>
                </c:pt>
                <c:pt idx="12">
                  <c:v>44448</c:v>
                </c:pt>
                <c:pt idx="13">
                  <c:v>44449</c:v>
                </c:pt>
                <c:pt idx="14">
                  <c:v>44452</c:v>
                </c:pt>
                <c:pt idx="15">
                  <c:v>44453</c:v>
                </c:pt>
                <c:pt idx="16">
                  <c:v>44454</c:v>
                </c:pt>
                <c:pt idx="17">
                  <c:v>44455</c:v>
                </c:pt>
                <c:pt idx="18">
                  <c:v>44456</c:v>
                </c:pt>
                <c:pt idx="19">
                  <c:v>44459</c:v>
                </c:pt>
                <c:pt idx="20">
                  <c:v>44460</c:v>
                </c:pt>
                <c:pt idx="21">
                  <c:v>44461</c:v>
                </c:pt>
                <c:pt idx="22">
                  <c:v>44462</c:v>
                </c:pt>
                <c:pt idx="23">
                  <c:v>44463</c:v>
                </c:pt>
                <c:pt idx="24">
                  <c:v>44466</c:v>
                </c:pt>
                <c:pt idx="25">
                  <c:v>44467</c:v>
                </c:pt>
                <c:pt idx="26">
                  <c:v>44468</c:v>
                </c:pt>
                <c:pt idx="27">
                  <c:v>44469</c:v>
                </c:pt>
                <c:pt idx="28">
                  <c:v>44470</c:v>
                </c:pt>
                <c:pt idx="29">
                  <c:v>44473</c:v>
                </c:pt>
                <c:pt idx="30">
                  <c:v>44474</c:v>
                </c:pt>
                <c:pt idx="31">
                  <c:v>44475</c:v>
                </c:pt>
                <c:pt idx="32">
                  <c:v>44476</c:v>
                </c:pt>
                <c:pt idx="33">
                  <c:v>44477</c:v>
                </c:pt>
                <c:pt idx="34">
                  <c:v>44480</c:v>
                </c:pt>
                <c:pt idx="35">
                  <c:v>44481</c:v>
                </c:pt>
                <c:pt idx="36">
                  <c:v>44482</c:v>
                </c:pt>
                <c:pt idx="37">
                  <c:v>44483</c:v>
                </c:pt>
                <c:pt idx="38">
                  <c:v>44484</c:v>
                </c:pt>
                <c:pt idx="39">
                  <c:v>44487</c:v>
                </c:pt>
                <c:pt idx="40">
                  <c:v>44488</c:v>
                </c:pt>
                <c:pt idx="41">
                  <c:v>44489</c:v>
                </c:pt>
                <c:pt idx="42">
                  <c:v>44490</c:v>
                </c:pt>
                <c:pt idx="43">
                  <c:v>44491</c:v>
                </c:pt>
                <c:pt idx="44">
                  <c:v>44494</c:v>
                </c:pt>
                <c:pt idx="45">
                  <c:v>44495</c:v>
                </c:pt>
                <c:pt idx="46">
                  <c:v>44496</c:v>
                </c:pt>
                <c:pt idx="47">
                  <c:v>44497</c:v>
                </c:pt>
                <c:pt idx="48">
                  <c:v>44498</c:v>
                </c:pt>
                <c:pt idx="49">
                  <c:v>44501</c:v>
                </c:pt>
                <c:pt idx="50">
                  <c:v>44502</c:v>
                </c:pt>
                <c:pt idx="51">
                  <c:v>44503</c:v>
                </c:pt>
                <c:pt idx="52">
                  <c:v>44504</c:v>
                </c:pt>
                <c:pt idx="53">
                  <c:v>44505</c:v>
                </c:pt>
                <c:pt idx="54">
                  <c:v>44508</c:v>
                </c:pt>
                <c:pt idx="55">
                  <c:v>44509</c:v>
                </c:pt>
                <c:pt idx="56">
                  <c:v>44510</c:v>
                </c:pt>
                <c:pt idx="57">
                  <c:v>44511</c:v>
                </c:pt>
                <c:pt idx="58">
                  <c:v>44512</c:v>
                </c:pt>
                <c:pt idx="59">
                  <c:v>44515</c:v>
                </c:pt>
                <c:pt idx="60">
                  <c:v>44516</c:v>
                </c:pt>
                <c:pt idx="61">
                  <c:v>44517</c:v>
                </c:pt>
                <c:pt idx="62">
                  <c:v>44518</c:v>
                </c:pt>
                <c:pt idx="63">
                  <c:v>44519</c:v>
                </c:pt>
                <c:pt idx="64">
                  <c:v>44522</c:v>
                </c:pt>
                <c:pt idx="65">
                  <c:v>44523</c:v>
                </c:pt>
                <c:pt idx="66">
                  <c:v>44524</c:v>
                </c:pt>
                <c:pt idx="67">
                  <c:v>44526</c:v>
                </c:pt>
                <c:pt idx="68">
                  <c:v>44529</c:v>
                </c:pt>
                <c:pt idx="69">
                  <c:v>44530</c:v>
                </c:pt>
                <c:pt idx="70">
                  <c:v>44531</c:v>
                </c:pt>
                <c:pt idx="71">
                  <c:v>44532</c:v>
                </c:pt>
                <c:pt idx="72">
                  <c:v>44533</c:v>
                </c:pt>
                <c:pt idx="73">
                  <c:v>44536</c:v>
                </c:pt>
                <c:pt idx="74">
                  <c:v>44537</c:v>
                </c:pt>
                <c:pt idx="75">
                  <c:v>44538</c:v>
                </c:pt>
                <c:pt idx="76">
                  <c:v>44539</c:v>
                </c:pt>
                <c:pt idx="77">
                  <c:v>44540</c:v>
                </c:pt>
                <c:pt idx="78">
                  <c:v>44543</c:v>
                </c:pt>
                <c:pt idx="79">
                  <c:v>44544</c:v>
                </c:pt>
                <c:pt idx="80">
                  <c:v>44545</c:v>
                </c:pt>
                <c:pt idx="81">
                  <c:v>44546</c:v>
                </c:pt>
                <c:pt idx="82">
                  <c:v>44547</c:v>
                </c:pt>
                <c:pt idx="83">
                  <c:v>44550</c:v>
                </c:pt>
                <c:pt idx="84">
                  <c:v>44551</c:v>
                </c:pt>
                <c:pt idx="85">
                  <c:v>44552</c:v>
                </c:pt>
                <c:pt idx="86">
                  <c:v>44553</c:v>
                </c:pt>
                <c:pt idx="87">
                  <c:v>44557</c:v>
                </c:pt>
                <c:pt idx="88">
                  <c:v>44558</c:v>
                </c:pt>
                <c:pt idx="89">
                  <c:v>44559</c:v>
                </c:pt>
                <c:pt idx="90">
                  <c:v>44560</c:v>
                </c:pt>
                <c:pt idx="91">
                  <c:v>44561</c:v>
                </c:pt>
                <c:pt idx="92">
                  <c:v>44564</c:v>
                </c:pt>
                <c:pt idx="93">
                  <c:v>44565</c:v>
                </c:pt>
                <c:pt idx="94">
                  <c:v>44566</c:v>
                </c:pt>
                <c:pt idx="95">
                  <c:v>44567</c:v>
                </c:pt>
                <c:pt idx="96">
                  <c:v>44568</c:v>
                </c:pt>
                <c:pt idx="97">
                  <c:v>44571</c:v>
                </c:pt>
                <c:pt idx="98">
                  <c:v>44572</c:v>
                </c:pt>
                <c:pt idx="99">
                  <c:v>44573</c:v>
                </c:pt>
                <c:pt idx="100">
                  <c:v>44574</c:v>
                </c:pt>
                <c:pt idx="101">
                  <c:v>44575</c:v>
                </c:pt>
                <c:pt idx="102">
                  <c:v>44579</c:v>
                </c:pt>
                <c:pt idx="103">
                  <c:v>44580</c:v>
                </c:pt>
                <c:pt idx="104">
                  <c:v>44581</c:v>
                </c:pt>
                <c:pt idx="105">
                  <c:v>44582</c:v>
                </c:pt>
                <c:pt idx="106">
                  <c:v>44585</c:v>
                </c:pt>
                <c:pt idx="107">
                  <c:v>44586</c:v>
                </c:pt>
                <c:pt idx="108">
                  <c:v>44587</c:v>
                </c:pt>
                <c:pt idx="109">
                  <c:v>44588</c:v>
                </c:pt>
                <c:pt idx="110">
                  <c:v>44589</c:v>
                </c:pt>
                <c:pt idx="111">
                  <c:v>44592</c:v>
                </c:pt>
                <c:pt idx="112">
                  <c:v>44593</c:v>
                </c:pt>
                <c:pt idx="113">
                  <c:v>44594</c:v>
                </c:pt>
                <c:pt idx="114">
                  <c:v>44595</c:v>
                </c:pt>
                <c:pt idx="115">
                  <c:v>44596</c:v>
                </c:pt>
                <c:pt idx="116">
                  <c:v>44599</c:v>
                </c:pt>
                <c:pt idx="117">
                  <c:v>44600</c:v>
                </c:pt>
                <c:pt idx="118">
                  <c:v>44601</c:v>
                </c:pt>
                <c:pt idx="119">
                  <c:v>44602</c:v>
                </c:pt>
                <c:pt idx="120">
                  <c:v>44603</c:v>
                </c:pt>
                <c:pt idx="121">
                  <c:v>44606</c:v>
                </c:pt>
                <c:pt idx="122">
                  <c:v>44607</c:v>
                </c:pt>
                <c:pt idx="123">
                  <c:v>44608</c:v>
                </c:pt>
                <c:pt idx="124">
                  <c:v>44609</c:v>
                </c:pt>
                <c:pt idx="125">
                  <c:v>44610</c:v>
                </c:pt>
                <c:pt idx="126">
                  <c:v>44614</c:v>
                </c:pt>
                <c:pt idx="127">
                  <c:v>44615</c:v>
                </c:pt>
                <c:pt idx="128">
                  <c:v>44616</c:v>
                </c:pt>
                <c:pt idx="129">
                  <c:v>44617</c:v>
                </c:pt>
                <c:pt idx="130">
                  <c:v>44620</c:v>
                </c:pt>
                <c:pt idx="131">
                  <c:v>44621</c:v>
                </c:pt>
                <c:pt idx="132">
                  <c:v>44622</c:v>
                </c:pt>
                <c:pt idx="133">
                  <c:v>44623</c:v>
                </c:pt>
                <c:pt idx="134">
                  <c:v>44624</c:v>
                </c:pt>
                <c:pt idx="135">
                  <c:v>44627</c:v>
                </c:pt>
                <c:pt idx="136">
                  <c:v>44628</c:v>
                </c:pt>
                <c:pt idx="137">
                  <c:v>44629</c:v>
                </c:pt>
                <c:pt idx="138">
                  <c:v>44630</c:v>
                </c:pt>
                <c:pt idx="139">
                  <c:v>44631</c:v>
                </c:pt>
                <c:pt idx="140">
                  <c:v>44634</c:v>
                </c:pt>
                <c:pt idx="141">
                  <c:v>44635</c:v>
                </c:pt>
                <c:pt idx="142">
                  <c:v>44636</c:v>
                </c:pt>
                <c:pt idx="143">
                  <c:v>44637</c:v>
                </c:pt>
                <c:pt idx="144">
                  <c:v>44638</c:v>
                </c:pt>
                <c:pt idx="145">
                  <c:v>44641</c:v>
                </c:pt>
                <c:pt idx="146">
                  <c:v>44642</c:v>
                </c:pt>
                <c:pt idx="147">
                  <c:v>44643</c:v>
                </c:pt>
                <c:pt idx="148">
                  <c:v>44644</c:v>
                </c:pt>
                <c:pt idx="149">
                  <c:v>44645</c:v>
                </c:pt>
                <c:pt idx="150">
                  <c:v>44648</c:v>
                </c:pt>
                <c:pt idx="151">
                  <c:v>44649</c:v>
                </c:pt>
                <c:pt idx="152">
                  <c:v>44650</c:v>
                </c:pt>
                <c:pt idx="153">
                  <c:v>44651</c:v>
                </c:pt>
                <c:pt idx="154">
                  <c:v>44652</c:v>
                </c:pt>
                <c:pt idx="155">
                  <c:v>44655</c:v>
                </c:pt>
                <c:pt idx="156">
                  <c:v>44656</c:v>
                </c:pt>
                <c:pt idx="157">
                  <c:v>44657</c:v>
                </c:pt>
                <c:pt idx="158">
                  <c:v>44658</c:v>
                </c:pt>
                <c:pt idx="159">
                  <c:v>44659</c:v>
                </c:pt>
                <c:pt idx="160">
                  <c:v>44662</c:v>
                </c:pt>
                <c:pt idx="161">
                  <c:v>44663</c:v>
                </c:pt>
                <c:pt idx="162">
                  <c:v>44664</c:v>
                </c:pt>
                <c:pt idx="163">
                  <c:v>44665</c:v>
                </c:pt>
                <c:pt idx="164">
                  <c:v>44669</c:v>
                </c:pt>
                <c:pt idx="165">
                  <c:v>44670</c:v>
                </c:pt>
                <c:pt idx="166">
                  <c:v>44671</c:v>
                </c:pt>
                <c:pt idx="167">
                  <c:v>44672</c:v>
                </c:pt>
                <c:pt idx="168">
                  <c:v>44673</c:v>
                </c:pt>
                <c:pt idx="169">
                  <c:v>44676</c:v>
                </c:pt>
                <c:pt idx="170">
                  <c:v>44677</c:v>
                </c:pt>
                <c:pt idx="171">
                  <c:v>44678</c:v>
                </c:pt>
                <c:pt idx="172">
                  <c:v>44679</c:v>
                </c:pt>
                <c:pt idx="173">
                  <c:v>44680</c:v>
                </c:pt>
                <c:pt idx="174">
                  <c:v>44683</c:v>
                </c:pt>
                <c:pt idx="175">
                  <c:v>44684</c:v>
                </c:pt>
                <c:pt idx="176">
                  <c:v>44685</c:v>
                </c:pt>
                <c:pt idx="177">
                  <c:v>44686</c:v>
                </c:pt>
                <c:pt idx="178">
                  <c:v>44687</c:v>
                </c:pt>
                <c:pt idx="179">
                  <c:v>44690</c:v>
                </c:pt>
                <c:pt idx="180">
                  <c:v>44691</c:v>
                </c:pt>
                <c:pt idx="181">
                  <c:v>44692</c:v>
                </c:pt>
                <c:pt idx="182">
                  <c:v>44693</c:v>
                </c:pt>
                <c:pt idx="183">
                  <c:v>44694</c:v>
                </c:pt>
                <c:pt idx="184">
                  <c:v>44697</c:v>
                </c:pt>
                <c:pt idx="185">
                  <c:v>44698</c:v>
                </c:pt>
                <c:pt idx="186">
                  <c:v>44699</c:v>
                </c:pt>
                <c:pt idx="187">
                  <c:v>44700</c:v>
                </c:pt>
                <c:pt idx="188">
                  <c:v>44701</c:v>
                </c:pt>
                <c:pt idx="189">
                  <c:v>44704</c:v>
                </c:pt>
                <c:pt idx="190">
                  <c:v>44705</c:v>
                </c:pt>
                <c:pt idx="191">
                  <c:v>44706</c:v>
                </c:pt>
                <c:pt idx="192">
                  <c:v>44707</c:v>
                </c:pt>
                <c:pt idx="193">
                  <c:v>44708</c:v>
                </c:pt>
                <c:pt idx="194">
                  <c:v>44712</c:v>
                </c:pt>
                <c:pt idx="195">
                  <c:v>44713</c:v>
                </c:pt>
                <c:pt idx="196">
                  <c:v>44714</c:v>
                </c:pt>
                <c:pt idx="197">
                  <c:v>44715</c:v>
                </c:pt>
                <c:pt idx="198">
                  <c:v>44718</c:v>
                </c:pt>
                <c:pt idx="199">
                  <c:v>44719</c:v>
                </c:pt>
                <c:pt idx="200">
                  <c:v>44720</c:v>
                </c:pt>
                <c:pt idx="201">
                  <c:v>44721</c:v>
                </c:pt>
                <c:pt idx="202">
                  <c:v>44722</c:v>
                </c:pt>
                <c:pt idx="203">
                  <c:v>44725</c:v>
                </c:pt>
                <c:pt idx="204">
                  <c:v>44726</c:v>
                </c:pt>
                <c:pt idx="205">
                  <c:v>44727</c:v>
                </c:pt>
                <c:pt idx="206">
                  <c:v>44728</c:v>
                </c:pt>
                <c:pt idx="207">
                  <c:v>44729</c:v>
                </c:pt>
                <c:pt idx="208">
                  <c:v>44733</c:v>
                </c:pt>
                <c:pt idx="209">
                  <c:v>44734</c:v>
                </c:pt>
                <c:pt idx="210">
                  <c:v>44735</c:v>
                </c:pt>
                <c:pt idx="211">
                  <c:v>44736</c:v>
                </c:pt>
                <c:pt idx="212">
                  <c:v>44739</c:v>
                </c:pt>
                <c:pt idx="213">
                  <c:v>44740</c:v>
                </c:pt>
                <c:pt idx="214">
                  <c:v>44741</c:v>
                </c:pt>
                <c:pt idx="215">
                  <c:v>44742</c:v>
                </c:pt>
                <c:pt idx="216">
                  <c:v>44743</c:v>
                </c:pt>
                <c:pt idx="217">
                  <c:v>44747</c:v>
                </c:pt>
                <c:pt idx="218">
                  <c:v>44748</c:v>
                </c:pt>
                <c:pt idx="219">
                  <c:v>44749</c:v>
                </c:pt>
                <c:pt idx="220">
                  <c:v>44750</c:v>
                </c:pt>
                <c:pt idx="221">
                  <c:v>44753</c:v>
                </c:pt>
                <c:pt idx="222">
                  <c:v>44754</c:v>
                </c:pt>
                <c:pt idx="223">
                  <c:v>44755</c:v>
                </c:pt>
                <c:pt idx="224">
                  <c:v>44756</c:v>
                </c:pt>
                <c:pt idx="225">
                  <c:v>44757</c:v>
                </c:pt>
                <c:pt idx="226">
                  <c:v>44760</c:v>
                </c:pt>
                <c:pt idx="227">
                  <c:v>44761</c:v>
                </c:pt>
                <c:pt idx="228">
                  <c:v>44762</c:v>
                </c:pt>
                <c:pt idx="229">
                  <c:v>44763</c:v>
                </c:pt>
                <c:pt idx="230">
                  <c:v>44764</c:v>
                </c:pt>
                <c:pt idx="231">
                  <c:v>44767</c:v>
                </c:pt>
                <c:pt idx="232">
                  <c:v>44768</c:v>
                </c:pt>
                <c:pt idx="233">
                  <c:v>44769</c:v>
                </c:pt>
                <c:pt idx="234">
                  <c:v>44770</c:v>
                </c:pt>
                <c:pt idx="235">
                  <c:v>44771</c:v>
                </c:pt>
                <c:pt idx="236">
                  <c:v>44774</c:v>
                </c:pt>
                <c:pt idx="237">
                  <c:v>44775</c:v>
                </c:pt>
                <c:pt idx="238">
                  <c:v>44776</c:v>
                </c:pt>
                <c:pt idx="239">
                  <c:v>44777</c:v>
                </c:pt>
                <c:pt idx="240">
                  <c:v>44778</c:v>
                </c:pt>
                <c:pt idx="241">
                  <c:v>44781</c:v>
                </c:pt>
                <c:pt idx="242">
                  <c:v>44782</c:v>
                </c:pt>
                <c:pt idx="243">
                  <c:v>44783</c:v>
                </c:pt>
                <c:pt idx="244">
                  <c:v>44784</c:v>
                </c:pt>
                <c:pt idx="245">
                  <c:v>44785</c:v>
                </c:pt>
                <c:pt idx="246">
                  <c:v>44788</c:v>
                </c:pt>
                <c:pt idx="247">
                  <c:v>44789</c:v>
                </c:pt>
                <c:pt idx="248">
                  <c:v>44790</c:v>
                </c:pt>
                <c:pt idx="249">
                  <c:v>44791</c:v>
                </c:pt>
                <c:pt idx="250">
                  <c:v>44792</c:v>
                </c:pt>
              </c:numCache>
            </c:numRef>
          </c:cat>
          <c:val>
            <c:numRef>
              <c:f>Helfer!$B$2:$B$253</c:f>
              <c:numCache>
                <c:formatCode>_([$$-409]* #,##0.00_);_([$$-409]* \(#,##0.00\);_([$$-409]* "-"??_);_(@_)</c:formatCode>
                <c:ptCount val="252"/>
                <c:pt idx="0">
                  <c:v>149.71</c:v>
                </c:pt>
                <c:pt idx="1">
                  <c:v>149.62</c:v>
                </c:pt>
                <c:pt idx="2">
                  <c:v>148.36000000000001</c:v>
                </c:pt>
                <c:pt idx="3">
                  <c:v>147.54</c:v>
                </c:pt>
                <c:pt idx="4">
                  <c:v>148.6</c:v>
                </c:pt>
                <c:pt idx="5">
                  <c:v>153.12</c:v>
                </c:pt>
                <c:pt idx="6">
                  <c:v>151.83000000000001</c:v>
                </c:pt>
                <c:pt idx="7">
                  <c:v>152.51</c:v>
                </c:pt>
                <c:pt idx="8">
                  <c:v>153.65</c:v>
                </c:pt>
                <c:pt idx="9">
                  <c:v>154.30000000000001</c:v>
                </c:pt>
                <c:pt idx="10">
                  <c:v>156.69</c:v>
                </c:pt>
                <c:pt idx="11">
                  <c:v>155.11000000000001</c:v>
                </c:pt>
                <c:pt idx="12">
                  <c:v>154.07</c:v>
                </c:pt>
                <c:pt idx="13">
                  <c:v>148.97</c:v>
                </c:pt>
                <c:pt idx="14">
                  <c:v>149.55000000000001</c:v>
                </c:pt>
                <c:pt idx="15">
                  <c:v>148.12</c:v>
                </c:pt>
                <c:pt idx="16">
                  <c:v>149.03</c:v>
                </c:pt>
                <c:pt idx="17">
                  <c:v>148.79</c:v>
                </c:pt>
                <c:pt idx="18">
                  <c:v>146.06</c:v>
                </c:pt>
                <c:pt idx="19">
                  <c:v>142.94</c:v>
                </c:pt>
                <c:pt idx="20">
                  <c:v>143.43</c:v>
                </c:pt>
                <c:pt idx="21">
                  <c:v>145.85</c:v>
                </c:pt>
                <c:pt idx="22">
                  <c:v>146.83000000000001</c:v>
                </c:pt>
                <c:pt idx="23">
                  <c:v>146.91999999999999</c:v>
                </c:pt>
                <c:pt idx="24">
                  <c:v>145.37</c:v>
                </c:pt>
                <c:pt idx="25">
                  <c:v>141.91</c:v>
                </c:pt>
                <c:pt idx="26">
                  <c:v>142.83000000000001</c:v>
                </c:pt>
                <c:pt idx="27">
                  <c:v>141.5</c:v>
                </c:pt>
                <c:pt idx="28">
                  <c:v>142.65</c:v>
                </c:pt>
                <c:pt idx="29">
                  <c:v>139.13999999999999</c:v>
                </c:pt>
                <c:pt idx="30">
                  <c:v>141.11000000000001</c:v>
                </c:pt>
                <c:pt idx="31">
                  <c:v>142</c:v>
                </c:pt>
                <c:pt idx="32">
                  <c:v>143.29</c:v>
                </c:pt>
                <c:pt idx="33">
                  <c:v>142.9</c:v>
                </c:pt>
                <c:pt idx="34">
                  <c:v>142.81</c:v>
                </c:pt>
                <c:pt idx="35">
                  <c:v>141.51</c:v>
                </c:pt>
                <c:pt idx="36">
                  <c:v>140.91</c:v>
                </c:pt>
                <c:pt idx="37">
                  <c:v>143.76</c:v>
                </c:pt>
                <c:pt idx="38">
                  <c:v>144.84</c:v>
                </c:pt>
                <c:pt idx="39">
                  <c:v>146.55000000000001</c:v>
                </c:pt>
                <c:pt idx="40">
                  <c:v>148.76</c:v>
                </c:pt>
                <c:pt idx="41">
                  <c:v>149.26</c:v>
                </c:pt>
                <c:pt idx="42">
                  <c:v>149.47999999999999</c:v>
                </c:pt>
                <c:pt idx="43">
                  <c:v>148.69</c:v>
                </c:pt>
                <c:pt idx="44">
                  <c:v>148.63999999999999</c:v>
                </c:pt>
                <c:pt idx="45">
                  <c:v>149.32</c:v>
                </c:pt>
                <c:pt idx="46">
                  <c:v>148.85</c:v>
                </c:pt>
                <c:pt idx="47">
                  <c:v>152.57</c:v>
                </c:pt>
                <c:pt idx="48">
                  <c:v>149.80000000000001</c:v>
                </c:pt>
                <c:pt idx="49">
                  <c:v>148.96</c:v>
                </c:pt>
                <c:pt idx="50">
                  <c:v>150.02000000000001</c:v>
                </c:pt>
                <c:pt idx="51">
                  <c:v>151.49</c:v>
                </c:pt>
                <c:pt idx="52">
                  <c:v>150.96</c:v>
                </c:pt>
                <c:pt idx="53">
                  <c:v>151.28</c:v>
                </c:pt>
                <c:pt idx="54">
                  <c:v>150.44</c:v>
                </c:pt>
                <c:pt idx="55">
                  <c:v>150.81</c:v>
                </c:pt>
                <c:pt idx="56">
                  <c:v>147.91999999999999</c:v>
                </c:pt>
                <c:pt idx="57">
                  <c:v>147.87</c:v>
                </c:pt>
                <c:pt idx="58">
                  <c:v>149.99</c:v>
                </c:pt>
                <c:pt idx="59">
                  <c:v>150</c:v>
                </c:pt>
                <c:pt idx="60">
                  <c:v>151</c:v>
                </c:pt>
                <c:pt idx="61">
                  <c:v>153.49</c:v>
                </c:pt>
                <c:pt idx="62">
                  <c:v>157.87</c:v>
                </c:pt>
                <c:pt idx="63">
                  <c:v>160.55000000000001</c:v>
                </c:pt>
                <c:pt idx="64">
                  <c:v>161.02000000000001</c:v>
                </c:pt>
                <c:pt idx="65">
                  <c:v>161.41</c:v>
                </c:pt>
                <c:pt idx="66">
                  <c:v>161.94</c:v>
                </c:pt>
                <c:pt idx="67">
                  <c:v>156.81</c:v>
                </c:pt>
                <c:pt idx="68">
                  <c:v>160.24</c:v>
                </c:pt>
                <c:pt idx="69">
                  <c:v>165.3</c:v>
                </c:pt>
                <c:pt idx="70">
                  <c:v>164.77</c:v>
                </c:pt>
                <c:pt idx="71">
                  <c:v>163.76</c:v>
                </c:pt>
                <c:pt idx="72">
                  <c:v>161.84</c:v>
                </c:pt>
                <c:pt idx="73">
                  <c:v>165.32</c:v>
                </c:pt>
                <c:pt idx="74">
                  <c:v>171.18</c:v>
                </c:pt>
                <c:pt idx="75">
                  <c:v>175.08</c:v>
                </c:pt>
                <c:pt idx="76">
                  <c:v>174.56</c:v>
                </c:pt>
                <c:pt idx="77">
                  <c:v>179.45</c:v>
                </c:pt>
                <c:pt idx="78">
                  <c:v>175.74</c:v>
                </c:pt>
                <c:pt idx="79">
                  <c:v>174.33</c:v>
                </c:pt>
                <c:pt idx="80">
                  <c:v>179.3</c:v>
                </c:pt>
                <c:pt idx="81">
                  <c:v>172.26</c:v>
                </c:pt>
                <c:pt idx="82">
                  <c:v>171.14</c:v>
                </c:pt>
                <c:pt idx="83">
                  <c:v>169.75</c:v>
                </c:pt>
                <c:pt idx="84">
                  <c:v>172.99</c:v>
                </c:pt>
                <c:pt idx="85">
                  <c:v>175.64</c:v>
                </c:pt>
                <c:pt idx="86">
                  <c:v>176.28</c:v>
                </c:pt>
                <c:pt idx="87">
                  <c:v>180.33</c:v>
                </c:pt>
                <c:pt idx="88">
                  <c:v>179.29</c:v>
                </c:pt>
                <c:pt idx="89">
                  <c:v>179.38</c:v>
                </c:pt>
                <c:pt idx="90">
                  <c:v>178.2</c:v>
                </c:pt>
                <c:pt idx="91">
                  <c:v>177.57</c:v>
                </c:pt>
                <c:pt idx="92">
                  <c:v>182.01</c:v>
                </c:pt>
                <c:pt idx="93">
                  <c:v>179.7</c:v>
                </c:pt>
                <c:pt idx="94">
                  <c:v>174.92</c:v>
                </c:pt>
                <c:pt idx="95">
                  <c:v>172</c:v>
                </c:pt>
                <c:pt idx="96">
                  <c:v>172.17</c:v>
                </c:pt>
                <c:pt idx="97">
                  <c:v>172.19</c:v>
                </c:pt>
                <c:pt idx="98">
                  <c:v>175.08</c:v>
                </c:pt>
                <c:pt idx="99">
                  <c:v>175.53</c:v>
                </c:pt>
                <c:pt idx="100">
                  <c:v>172.19</c:v>
                </c:pt>
                <c:pt idx="101">
                  <c:v>173.07</c:v>
                </c:pt>
                <c:pt idx="102">
                  <c:v>169.8</c:v>
                </c:pt>
                <c:pt idx="103">
                  <c:v>166.23</c:v>
                </c:pt>
                <c:pt idx="104">
                  <c:v>164.51</c:v>
                </c:pt>
                <c:pt idx="105">
                  <c:v>162.41</c:v>
                </c:pt>
                <c:pt idx="106">
                  <c:v>161.62</c:v>
                </c:pt>
                <c:pt idx="107">
                  <c:v>159.78</c:v>
                </c:pt>
                <c:pt idx="108">
                  <c:v>159.69</c:v>
                </c:pt>
                <c:pt idx="109">
                  <c:v>159.22</c:v>
                </c:pt>
                <c:pt idx="110">
                  <c:v>170.33</c:v>
                </c:pt>
                <c:pt idx="111">
                  <c:v>174.78</c:v>
                </c:pt>
                <c:pt idx="112">
                  <c:v>174.61</c:v>
                </c:pt>
                <c:pt idx="113">
                  <c:v>175.84</c:v>
                </c:pt>
                <c:pt idx="114">
                  <c:v>172.9</c:v>
                </c:pt>
                <c:pt idx="115">
                  <c:v>172.39</c:v>
                </c:pt>
                <c:pt idx="116">
                  <c:v>171.66</c:v>
                </c:pt>
                <c:pt idx="117">
                  <c:v>174.83</c:v>
                </c:pt>
                <c:pt idx="118">
                  <c:v>176.28</c:v>
                </c:pt>
                <c:pt idx="119">
                  <c:v>172.12</c:v>
                </c:pt>
                <c:pt idx="120">
                  <c:v>168.64</c:v>
                </c:pt>
                <c:pt idx="121">
                  <c:v>168.88</c:v>
                </c:pt>
                <c:pt idx="122">
                  <c:v>172.79</c:v>
                </c:pt>
                <c:pt idx="123">
                  <c:v>172.55</c:v>
                </c:pt>
                <c:pt idx="124">
                  <c:v>168.88</c:v>
                </c:pt>
                <c:pt idx="125">
                  <c:v>167.3</c:v>
                </c:pt>
                <c:pt idx="126">
                  <c:v>164.32</c:v>
                </c:pt>
                <c:pt idx="127">
                  <c:v>160.07</c:v>
                </c:pt>
                <c:pt idx="128">
                  <c:v>162.74</c:v>
                </c:pt>
                <c:pt idx="129">
                  <c:v>164.85</c:v>
                </c:pt>
                <c:pt idx="130">
                  <c:v>165.12</c:v>
                </c:pt>
                <c:pt idx="131">
                  <c:v>163.19999999999999</c:v>
                </c:pt>
                <c:pt idx="132">
                  <c:v>166.56</c:v>
                </c:pt>
                <c:pt idx="133">
                  <c:v>166.23</c:v>
                </c:pt>
                <c:pt idx="134">
                  <c:v>163.16999999999999</c:v>
                </c:pt>
                <c:pt idx="135">
                  <c:v>159.30000000000001</c:v>
                </c:pt>
                <c:pt idx="136">
                  <c:v>157.44</c:v>
                </c:pt>
                <c:pt idx="137">
                  <c:v>162.94999999999999</c:v>
                </c:pt>
                <c:pt idx="138">
                  <c:v>158.52000000000001</c:v>
                </c:pt>
                <c:pt idx="139">
                  <c:v>154.72999999999999</c:v>
                </c:pt>
                <c:pt idx="140">
                  <c:v>150.62</c:v>
                </c:pt>
                <c:pt idx="141">
                  <c:v>155.09</c:v>
                </c:pt>
                <c:pt idx="142">
                  <c:v>159.59</c:v>
                </c:pt>
                <c:pt idx="143">
                  <c:v>160.62</c:v>
                </c:pt>
                <c:pt idx="144">
                  <c:v>163.98</c:v>
                </c:pt>
                <c:pt idx="145">
                  <c:v>165.38</c:v>
                </c:pt>
                <c:pt idx="146">
                  <c:v>168.82</c:v>
                </c:pt>
                <c:pt idx="147">
                  <c:v>170.21</c:v>
                </c:pt>
                <c:pt idx="148">
                  <c:v>174.07</c:v>
                </c:pt>
                <c:pt idx="149">
                  <c:v>174.72</c:v>
                </c:pt>
                <c:pt idx="150">
                  <c:v>175.6</c:v>
                </c:pt>
                <c:pt idx="151">
                  <c:v>178.96</c:v>
                </c:pt>
                <c:pt idx="152">
                  <c:v>177.77</c:v>
                </c:pt>
                <c:pt idx="153">
                  <c:v>174.61</c:v>
                </c:pt>
                <c:pt idx="154">
                  <c:v>174.31</c:v>
                </c:pt>
                <c:pt idx="155">
                  <c:v>178.44</c:v>
                </c:pt>
                <c:pt idx="156">
                  <c:v>175.06</c:v>
                </c:pt>
                <c:pt idx="157">
                  <c:v>171.83</c:v>
                </c:pt>
                <c:pt idx="158">
                  <c:v>172.14</c:v>
                </c:pt>
                <c:pt idx="159">
                  <c:v>170.09</c:v>
                </c:pt>
                <c:pt idx="160">
                  <c:v>165.75</c:v>
                </c:pt>
                <c:pt idx="161">
                  <c:v>167.66</c:v>
                </c:pt>
                <c:pt idx="162">
                  <c:v>170.4</c:v>
                </c:pt>
                <c:pt idx="163">
                  <c:v>165.29</c:v>
                </c:pt>
                <c:pt idx="164">
                  <c:v>165.07</c:v>
                </c:pt>
                <c:pt idx="165">
                  <c:v>167.4</c:v>
                </c:pt>
                <c:pt idx="166">
                  <c:v>167.23</c:v>
                </c:pt>
                <c:pt idx="167">
                  <c:v>166.42</c:v>
                </c:pt>
                <c:pt idx="168">
                  <c:v>161.79</c:v>
                </c:pt>
                <c:pt idx="169">
                  <c:v>162.88</c:v>
                </c:pt>
                <c:pt idx="170">
                  <c:v>156.80000000000001</c:v>
                </c:pt>
                <c:pt idx="171">
                  <c:v>156.57</c:v>
                </c:pt>
                <c:pt idx="172">
                  <c:v>163.63999999999999</c:v>
                </c:pt>
                <c:pt idx="173">
                  <c:v>157.65</c:v>
                </c:pt>
                <c:pt idx="174">
                  <c:v>157.96</c:v>
                </c:pt>
                <c:pt idx="175">
                  <c:v>159.47999999999999</c:v>
                </c:pt>
                <c:pt idx="176">
                  <c:v>166.02</c:v>
                </c:pt>
                <c:pt idx="177">
                  <c:v>156.77000000000001</c:v>
                </c:pt>
                <c:pt idx="178">
                  <c:v>157.28</c:v>
                </c:pt>
                <c:pt idx="179">
                  <c:v>152.06</c:v>
                </c:pt>
                <c:pt idx="180">
                  <c:v>154.51</c:v>
                </c:pt>
                <c:pt idx="181">
                  <c:v>146.5</c:v>
                </c:pt>
                <c:pt idx="182">
                  <c:v>142.56</c:v>
                </c:pt>
                <c:pt idx="183">
                  <c:v>147.11000000000001</c:v>
                </c:pt>
                <c:pt idx="184">
                  <c:v>145.54</c:v>
                </c:pt>
                <c:pt idx="185">
                  <c:v>149.24</c:v>
                </c:pt>
                <c:pt idx="186">
                  <c:v>140.82</c:v>
                </c:pt>
                <c:pt idx="187">
                  <c:v>137.35</c:v>
                </c:pt>
                <c:pt idx="188">
                  <c:v>137.59</c:v>
                </c:pt>
                <c:pt idx="189">
                  <c:v>143.11000000000001</c:v>
                </c:pt>
                <c:pt idx="190">
                  <c:v>140.36000000000001</c:v>
                </c:pt>
                <c:pt idx="191">
                  <c:v>140.52000000000001</c:v>
                </c:pt>
                <c:pt idx="192">
                  <c:v>143.78</c:v>
                </c:pt>
                <c:pt idx="193">
                  <c:v>149.63999999999999</c:v>
                </c:pt>
                <c:pt idx="194">
                  <c:v>148.84</c:v>
                </c:pt>
                <c:pt idx="195">
                  <c:v>148.71</c:v>
                </c:pt>
                <c:pt idx="196">
                  <c:v>151.21</c:v>
                </c:pt>
                <c:pt idx="197">
                  <c:v>145.38</c:v>
                </c:pt>
                <c:pt idx="198">
                  <c:v>146.13999999999999</c:v>
                </c:pt>
                <c:pt idx="199">
                  <c:v>148.71</c:v>
                </c:pt>
                <c:pt idx="200">
                  <c:v>147.96</c:v>
                </c:pt>
                <c:pt idx="201">
                  <c:v>142.63999999999999</c:v>
                </c:pt>
                <c:pt idx="202">
                  <c:v>137.13</c:v>
                </c:pt>
                <c:pt idx="203">
                  <c:v>131.88</c:v>
                </c:pt>
                <c:pt idx="204">
                  <c:v>132.76</c:v>
                </c:pt>
                <c:pt idx="205">
                  <c:v>135.43</c:v>
                </c:pt>
                <c:pt idx="206">
                  <c:v>130.06</c:v>
                </c:pt>
                <c:pt idx="207">
                  <c:v>131.56</c:v>
                </c:pt>
                <c:pt idx="208">
                  <c:v>135.87</c:v>
                </c:pt>
                <c:pt idx="209">
                  <c:v>135.35</c:v>
                </c:pt>
                <c:pt idx="210">
                  <c:v>138.27000000000001</c:v>
                </c:pt>
                <c:pt idx="211">
                  <c:v>141.66</c:v>
                </c:pt>
                <c:pt idx="212">
                  <c:v>141.66</c:v>
                </c:pt>
                <c:pt idx="213">
                  <c:v>137.44</c:v>
                </c:pt>
                <c:pt idx="214">
                  <c:v>139.22999999999999</c:v>
                </c:pt>
                <c:pt idx="215">
                  <c:v>136.72</c:v>
                </c:pt>
                <c:pt idx="216">
                  <c:v>138.93</c:v>
                </c:pt>
                <c:pt idx="217">
                  <c:v>141.56</c:v>
                </c:pt>
                <c:pt idx="218">
                  <c:v>142.91999999999999</c:v>
                </c:pt>
                <c:pt idx="219">
                  <c:v>146.35</c:v>
                </c:pt>
                <c:pt idx="220">
                  <c:v>147.04</c:v>
                </c:pt>
                <c:pt idx="221">
                  <c:v>144.87</c:v>
                </c:pt>
                <c:pt idx="222">
                  <c:v>145.86000000000001</c:v>
                </c:pt>
                <c:pt idx="223">
                  <c:v>145.49</c:v>
                </c:pt>
                <c:pt idx="224">
                  <c:v>148.47</c:v>
                </c:pt>
                <c:pt idx="225">
                  <c:v>150.16999999999999</c:v>
                </c:pt>
                <c:pt idx="226">
                  <c:v>147.07</c:v>
                </c:pt>
                <c:pt idx="227">
                  <c:v>151</c:v>
                </c:pt>
                <c:pt idx="228">
                  <c:v>153.04</c:v>
                </c:pt>
                <c:pt idx="229">
                  <c:v>155.35</c:v>
                </c:pt>
                <c:pt idx="230">
                  <c:v>154.09</c:v>
                </c:pt>
                <c:pt idx="231">
                  <c:v>152.94999999999999</c:v>
                </c:pt>
                <c:pt idx="232">
                  <c:v>151.6</c:v>
                </c:pt>
                <c:pt idx="233">
                  <c:v>156.79</c:v>
                </c:pt>
                <c:pt idx="234">
                  <c:v>157.35</c:v>
                </c:pt>
                <c:pt idx="235">
                  <c:v>162.51</c:v>
                </c:pt>
                <c:pt idx="236">
                  <c:v>161.51</c:v>
                </c:pt>
                <c:pt idx="237">
                  <c:v>160.01</c:v>
                </c:pt>
                <c:pt idx="238">
                  <c:v>166.13</c:v>
                </c:pt>
                <c:pt idx="239">
                  <c:v>165.81</c:v>
                </c:pt>
                <c:pt idx="240">
                  <c:v>165.35</c:v>
                </c:pt>
                <c:pt idx="241">
                  <c:v>164.87</c:v>
                </c:pt>
                <c:pt idx="242">
                  <c:v>164.92</c:v>
                </c:pt>
                <c:pt idx="243">
                  <c:v>169.24</c:v>
                </c:pt>
                <c:pt idx="244">
                  <c:v>168.49</c:v>
                </c:pt>
                <c:pt idx="245">
                  <c:v>172.1</c:v>
                </c:pt>
                <c:pt idx="246">
                  <c:v>173.19</c:v>
                </c:pt>
                <c:pt idx="247">
                  <c:v>173.03</c:v>
                </c:pt>
                <c:pt idx="248">
                  <c:v>174.55</c:v>
                </c:pt>
                <c:pt idx="249">
                  <c:v>174.15</c:v>
                </c:pt>
                <c:pt idx="250">
                  <c:v>171.52</c:v>
                </c:pt>
              </c:numCache>
            </c:numRef>
          </c:val>
          <c:smooth val="0"/>
          <c:extLst>
            <c:ext xmlns:c16="http://schemas.microsoft.com/office/drawing/2014/chart" uri="{C3380CC4-5D6E-409C-BE32-E72D297353CC}">
              <c16:uniqueId val="{00000000-F1B5-584E-B028-84AF4F1BE6BB}"/>
            </c:ext>
          </c:extLst>
        </c:ser>
        <c:dLbls>
          <c:showLegendKey val="0"/>
          <c:showVal val="0"/>
          <c:showCatName val="0"/>
          <c:showSerName val="0"/>
          <c:showPercent val="0"/>
          <c:showBubbleSize val="0"/>
        </c:dLbls>
        <c:smooth val="0"/>
        <c:axId val="1709873136"/>
        <c:axId val="1709198224"/>
      </c:lineChart>
      <c:dateAx>
        <c:axId val="1709873136"/>
        <c:scaling>
          <c:orientation val="minMax"/>
        </c:scaling>
        <c:delete val="0"/>
        <c:axPos val="b"/>
        <c:numFmt formatCode="m/d/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DE"/>
          </a:p>
        </c:txPr>
        <c:crossAx val="1709198224"/>
        <c:crosses val="autoZero"/>
        <c:auto val="1"/>
        <c:lblOffset val="100"/>
        <c:baseTimeUnit val="days"/>
      </c:dateAx>
      <c:valAx>
        <c:axId val="1709198224"/>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DE"/>
          </a:p>
        </c:txPr>
        <c:crossAx val="1709873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hyperlink" Target="https://parqet.com/?utm_source=excel&amp;utm_medium=excel&amp;utm_campaign=excel-vorlage" TargetMode="Externa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70556</xdr:colOff>
      <xdr:row>1</xdr:row>
      <xdr:rowOff>11288</xdr:rowOff>
    </xdr:from>
    <xdr:to>
      <xdr:col>9</xdr:col>
      <xdr:colOff>70556</xdr:colOff>
      <xdr:row>16</xdr:row>
      <xdr:rowOff>194733</xdr:rowOff>
    </xdr:to>
    <xdr:sp macro="" textlink="">
      <xdr:nvSpPr>
        <xdr:cNvPr id="14" name="Abgerundetes Rechteck 13">
          <a:extLst>
            <a:ext uri="{FF2B5EF4-FFF2-40B4-BE49-F238E27FC236}">
              <a16:creationId xmlns:a16="http://schemas.microsoft.com/office/drawing/2014/main" id="{2BA4528C-ED21-5A49-8831-144353DD3201}"/>
            </a:ext>
          </a:extLst>
        </xdr:cNvPr>
        <xdr:cNvSpPr/>
      </xdr:nvSpPr>
      <xdr:spPr>
        <a:xfrm>
          <a:off x="14082889" y="364066"/>
          <a:ext cx="7097889" cy="4346223"/>
        </a:xfrm>
        <a:prstGeom prst="roundRect">
          <a:avLst>
            <a:gd name="adj" fmla="val 1623"/>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3142544</xdr:colOff>
      <xdr:row>0</xdr:row>
      <xdr:rowOff>0</xdr:rowOff>
    </xdr:from>
    <xdr:to>
      <xdr:col>5</xdr:col>
      <xdr:colOff>1940277</xdr:colOff>
      <xdr:row>16</xdr:row>
      <xdr:rowOff>197554</xdr:rowOff>
    </xdr:to>
    <xdr:sp macro="" textlink="">
      <xdr:nvSpPr>
        <xdr:cNvPr id="13" name="Abgerundetes Rechteck 12">
          <a:extLst>
            <a:ext uri="{FF2B5EF4-FFF2-40B4-BE49-F238E27FC236}">
              <a16:creationId xmlns:a16="http://schemas.microsoft.com/office/drawing/2014/main" id="{38FAC10C-185C-C251-C2F5-E489088B2583}"/>
            </a:ext>
          </a:extLst>
        </xdr:cNvPr>
        <xdr:cNvSpPr/>
      </xdr:nvSpPr>
      <xdr:spPr>
        <a:xfrm>
          <a:off x="6867877" y="0"/>
          <a:ext cx="7010400" cy="4713110"/>
        </a:xfrm>
        <a:prstGeom prst="roundRect">
          <a:avLst>
            <a:gd name="adj" fmla="val 1623"/>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3307644</xdr:colOff>
      <xdr:row>1</xdr:row>
      <xdr:rowOff>112888</xdr:rowOff>
    </xdr:from>
    <xdr:to>
      <xdr:col>5</xdr:col>
      <xdr:colOff>1821744</xdr:colOff>
      <xdr:row>16</xdr:row>
      <xdr:rowOff>56443</xdr:rowOff>
    </xdr:to>
    <xdr:graphicFrame macro="">
      <xdr:nvGraphicFramePr>
        <xdr:cNvPr id="2" name="Diagramm 1">
          <a:extLst>
            <a:ext uri="{FF2B5EF4-FFF2-40B4-BE49-F238E27FC236}">
              <a16:creationId xmlns:a16="http://schemas.microsoft.com/office/drawing/2014/main" id="{8EE20638-E796-CDC6-6AF0-5412519EBC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292100</xdr:colOff>
      <xdr:row>1</xdr:row>
      <xdr:rowOff>286457</xdr:rowOff>
    </xdr:from>
    <xdr:to>
      <xdr:col>0</xdr:col>
      <xdr:colOff>2349500</xdr:colOff>
      <xdr:row>3</xdr:row>
      <xdr:rowOff>57988</xdr:rowOff>
    </xdr:to>
    <xdr:pic>
      <xdr:nvPicPr>
        <xdr:cNvPr id="10" name="Grafik 9">
          <a:extLst>
            <a:ext uri="{FF2B5EF4-FFF2-40B4-BE49-F238E27FC236}">
              <a16:creationId xmlns:a16="http://schemas.microsoft.com/office/drawing/2014/main" id="{41433CAC-D359-D2E1-E1F0-FB9A644B27A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92100" y="596901"/>
          <a:ext cx="2057400" cy="392420"/>
        </a:xfrm>
        <a:prstGeom prst="rect">
          <a:avLst/>
        </a:prstGeom>
      </xdr:spPr>
    </xdr:pic>
    <xdr:clientData/>
  </xdr:twoCellAnchor>
  <xdr:twoCellAnchor>
    <xdr:from>
      <xdr:col>2</xdr:col>
      <xdr:colOff>38100</xdr:colOff>
      <xdr:row>1</xdr:row>
      <xdr:rowOff>139698</xdr:rowOff>
    </xdr:from>
    <xdr:to>
      <xdr:col>2</xdr:col>
      <xdr:colOff>2959100</xdr:colOff>
      <xdr:row>5</xdr:row>
      <xdr:rowOff>56443</xdr:rowOff>
    </xdr:to>
    <xdr:sp macro="" textlink="Helfer!L5">
      <xdr:nvSpPr>
        <xdr:cNvPr id="15" name="Abgerundetes Rechteck 14">
          <a:extLst>
            <a:ext uri="{FF2B5EF4-FFF2-40B4-BE49-F238E27FC236}">
              <a16:creationId xmlns:a16="http://schemas.microsoft.com/office/drawing/2014/main" id="{65E5A719-C580-E049-BA9E-202DF1FC6740}"/>
            </a:ext>
          </a:extLst>
        </xdr:cNvPr>
        <xdr:cNvSpPr/>
      </xdr:nvSpPr>
      <xdr:spPr>
        <a:xfrm>
          <a:off x="3763433" y="492476"/>
          <a:ext cx="2921000" cy="1087967"/>
        </a:xfrm>
        <a:prstGeom prst="roundRect">
          <a:avLst>
            <a:gd name="adj" fmla="val 1623"/>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US" sz="1800" b="0" i="0" u="none" strike="noStrike">
              <a:solidFill>
                <a:srgbClr val="000000"/>
              </a:solidFill>
              <a:latin typeface="Calibri"/>
              <a:cs typeface="Calibri"/>
            </a:rPr>
            <a:t>Aktueller Portfoliowert:</a:t>
          </a:r>
        </a:p>
        <a:p>
          <a:pPr algn="r"/>
          <a:fld id="{E98C4770-C305-E642-BDDE-FF825B3DE86D}" type="TxLink">
            <a:rPr lang="en-US" sz="4000" b="0" i="0" u="none" strike="noStrike">
              <a:solidFill>
                <a:srgbClr val="000000"/>
              </a:solidFill>
              <a:latin typeface="Calibri"/>
              <a:cs typeface="Calibri"/>
            </a:rPr>
            <a:pPr algn="r"/>
            <a:t> 2.486,09 € </a:t>
          </a:fld>
          <a:endParaRPr lang="de-DE" sz="3600"/>
        </a:p>
      </xdr:txBody>
    </xdr:sp>
    <xdr:clientData/>
  </xdr:twoCellAnchor>
  <xdr:twoCellAnchor>
    <xdr:from>
      <xdr:col>2</xdr:col>
      <xdr:colOff>38100</xdr:colOff>
      <xdr:row>6</xdr:row>
      <xdr:rowOff>110066</xdr:rowOff>
    </xdr:from>
    <xdr:to>
      <xdr:col>2</xdr:col>
      <xdr:colOff>2959100</xdr:colOff>
      <xdr:row>10</xdr:row>
      <xdr:rowOff>224366</xdr:rowOff>
    </xdr:to>
    <xdr:sp macro="" textlink="Helfer!L6">
      <xdr:nvSpPr>
        <xdr:cNvPr id="16" name="Abgerundetes Rechteck 15">
          <a:extLst>
            <a:ext uri="{FF2B5EF4-FFF2-40B4-BE49-F238E27FC236}">
              <a16:creationId xmlns:a16="http://schemas.microsoft.com/office/drawing/2014/main" id="{50A59D00-03B3-5E45-86D2-14A9E4938975}"/>
            </a:ext>
          </a:extLst>
        </xdr:cNvPr>
        <xdr:cNvSpPr/>
      </xdr:nvSpPr>
      <xdr:spPr>
        <a:xfrm>
          <a:off x="3763433" y="1873955"/>
          <a:ext cx="2921000" cy="1073855"/>
        </a:xfrm>
        <a:prstGeom prst="roundRect">
          <a:avLst>
            <a:gd name="adj" fmla="val 1623"/>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US" sz="1800" b="0" i="0" u="none" strike="noStrike">
              <a:solidFill>
                <a:srgbClr val="000000"/>
              </a:solidFill>
              <a:latin typeface="Calibri"/>
              <a:cs typeface="Calibri"/>
            </a:rPr>
            <a:t>Performance</a:t>
          </a:r>
        </a:p>
        <a:p>
          <a:pPr algn="r"/>
          <a:fld id="{1987A304-C249-1949-B80A-F4088B5D2832}" type="TxLink">
            <a:rPr lang="en-US" sz="3600" b="0" i="0" u="none" strike="noStrike">
              <a:solidFill>
                <a:srgbClr val="000000"/>
              </a:solidFill>
              <a:latin typeface="Calibri"/>
              <a:cs typeface="Calibri"/>
            </a:rPr>
            <a:pPr algn="r"/>
            <a:t>-1,54%</a:t>
          </a:fld>
          <a:endParaRPr lang="de-DE" sz="8000"/>
        </a:p>
      </xdr:txBody>
    </xdr:sp>
    <xdr:clientData/>
  </xdr:twoCellAnchor>
  <xdr:twoCellAnchor>
    <xdr:from>
      <xdr:col>2</xdr:col>
      <xdr:colOff>38100</xdr:colOff>
      <xdr:row>11</xdr:row>
      <xdr:rowOff>306211</xdr:rowOff>
    </xdr:from>
    <xdr:to>
      <xdr:col>2</xdr:col>
      <xdr:colOff>2959100</xdr:colOff>
      <xdr:row>15</xdr:row>
      <xdr:rowOff>160867</xdr:rowOff>
    </xdr:to>
    <xdr:sp macro="" textlink="Helfer!L7">
      <xdr:nvSpPr>
        <xdr:cNvPr id="17" name="Abgerundetes Rechteck 16">
          <a:extLst>
            <a:ext uri="{FF2B5EF4-FFF2-40B4-BE49-F238E27FC236}">
              <a16:creationId xmlns:a16="http://schemas.microsoft.com/office/drawing/2014/main" id="{33DE0104-1DCD-5C41-9ABC-BC1F403C108E}"/>
            </a:ext>
          </a:extLst>
        </xdr:cNvPr>
        <xdr:cNvSpPr/>
      </xdr:nvSpPr>
      <xdr:spPr>
        <a:xfrm>
          <a:off x="3763433" y="3269544"/>
          <a:ext cx="2921000" cy="1096434"/>
        </a:xfrm>
        <a:prstGeom prst="roundRect">
          <a:avLst>
            <a:gd name="adj" fmla="val 1623"/>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US" sz="1800" b="0" i="0" u="none" strike="noStrike">
              <a:solidFill>
                <a:srgbClr val="000000"/>
              </a:solidFill>
              <a:latin typeface="Calibri"/>
              <a:cs typeface="Calibri"/>
            </a:rPr>
            <a:t>Gewinn</a:t>
          </a:r>
        </a:p>
        <a:p>
          <a:pPr algn="r"/>
          <a:fld id="{EABD455A-BBAB-604D-8156-E7CA88A6151A}" type="TxLink">
            <a:rPr lang="en-US" sz="3600" b="0" i="0" u="none" strike="noStrike">
              <a:solidFill>
                <a:srgbClr val="000000"/>
              </a:solidFill>
              <a:latin typeface="Calibri"/>
              <a:cs typeface="Calibri"/>
            </a:rPr>
            <a:pPr algn="r"/>
            <a:t>-38,84 € </a:t>
          </a:fld>
          <a:endParaRPr lang="de-DE" sz="3600"/>
        </a:p>
      </xdr:txBody>
    </xdr:sp>
    <xdr:clientData/>
  </xdr:twoCellAnchor>
  <xdr:twoCellAnchor>
    <xdr:from>
      <xdr:col>6</xdr:col>
      <xdr:colOff>141112</xdr:colOff>
      <xdr:row>1</xdr:row>
      <xdr:rowOff>112888</xdr:rowOff>
    </xdr:from>
    <xdr:to>
      <xdr:col>8</xdr:col>
      <xdr:colOff>2413000</xdr:colOff>
      <xdr:row>16</xdr:row>
      <xdr:rowOff>98777</xdr:rowOff>
    </xdr:to>
    <xdr:graphicFrame macro="">
      <xdr:nvGraphicFramePr>
        <xdr:cNvPr id="18" name="Diagramm 17">
          <a:extLst>
            <a:ext uri="{FF2B5EF4-FFF2-40B4-BE49-F238E27FC236}">
              <a16:creationId xmlns:a16="http://schemas.microsoft.com/office/drawing/2014/main" id="{2B4E0AA2-9ABA-344C-B9FA-20122E839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169333</xdr:colOff>
      <xdr:row>21</xdr:row>
      <xdr:rowOff>183445</xdr:rowOff>
    </xdr:from>
    <xdr:to>
      <xdr:col>0</xdr:col>
      <xdr:colOff>3048000</xdr:colOff>
      <xdr:row>23</xdr:row>
      <xdr:rowOff>155223</xdr:rowOff>
    </xdr:to>
    <xdr:sp macro="" textlink="">
      <xdr:nvSpPr>
        <xdr:cNvPr id="3" name="Abgerundetes Rechteck 2">
          <a:hlinkClick xmlns:r="http://schemas.openxmlformats.org/officeDocument/2006/relationships" r:id="rId5"/>
          <a:extLst>
            <a:ext uri="{FF2B5EF4-FFF2-40B4-BE49-F238E27FC236}">
              <a16:creationId xmlns:a16="http://schemas.microsoft.com/office/drawing/2014/main" id="{7FB6A9F7-5947-3679-CB88-62C17EFFCD3C}"/>
            </a:ext>
          </a:extLst>
        </xdr:cNvPr>
        <xdr:cNvSpPr/>
      </xdr:nvSpPr>
      <xdr:spPr>
        <a:xfrm>
          <a:off x="169333" y="6208889"/>
          <a:ext cx="2878667" cy="592667"/>
        </a:xfrm>
        <a:prstGeom prst="roundRect">
          <a:avLst/>
        </a:prstGeom>
        <a:solidFill>
          <a:srgbClr val="2299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2000"/>
            <a:t>Kostenlos registrieren</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12">
  <a r="1">
    <v t="i">0</v>
  </a>
  <a r="1">
    <v>33.32</v>
  </a>
  <a r="1">
    <v>155</v>
  </a>
  <a r="1">
    <v>442.65</v>
  </a>
  <a r="1">
    <v>71.2</v>
  </a>
  <a r="1">
    <v>86.08</v>
  </a>
  <a r="1">
    <v>78.25</v>
  </a>
  <a r="1" c="251">
    <v t="i">1</v>
    <v t="i">2</v>
    <v t="i">3</v>
    <v t="i">4</v>
    <v t="i">5</v>
    <v t="i">8</v>
    <v t="i">9</v>
    <v t="i">10</v>
    <v t="i">11</v>
    <v t="i">12</v>
    <v t="i">16</v>
    <v t="i">17</v>
    <v t="i">18</v>
    <v t="i">19</v>
    <v t="i">22</v>
    <v t="i">23</v>
    <v t="i">24</v>
    <v t="i">25</v>
    <v t="i">26</v>
    <v t="i">29</v>
    <v t="i">30</v>
    <v t="i">31</v>
    <v t="i">32</v>
    <v t="i">33</v>
    <v t="i">36</v>
    <v t="i">37</v>
    <v t="i">38</v>
    <v t="i">39</v>
    <v t="i">40</v>
    <v t="i">43</v>
    <v t="i">44</v>
    <v t="i">45</v>
    <v t="i">46</v>
    <v t="i">47</v>
    <v t="i">50</v>
    <v t="i">51</v>
    <v t="i">52</v>
    <v t="i">53</v>
    <v t="i">54</v>
    <v t="i">57</v>
    <v t="i">58</v>
    <v t="i">59</v>
    <v t="i">60</v>
    <v t="i">61</v>
    <v t="i">64</v>
    <v t="i">65</v>
    <v t="i">66</v>
    <v t="i">67</v>
    <v t="i">68</v>
    <v t="i">71</v>
    <v t="i">72</v>
    <v t="i">73</v>
    <v t="i">74</v>
    <v t="i">75</v>
    <v t="i">78</v>
    <v t="i">79</v>
    <v t="i">80</v>
    <v t="i">81</v>
    <v t="i">82</v>
    <v t="i">85</v>
    <v t="i">86</v>
    <v t="i">87</v>
    <v t="i">88</v>
    <v t="i">89</v>
    <v t="i">92</v>
    <v t="i">93</v>
    <v t="i">94</v>
    <v t="i">96</v>
    <v t="i">99</v>
    <v t="i">100</v>
    <v t="i">101</v>
    <v t="i">102</v>
    <v t="i">103</v>
    <v t="i">106</v>
    <v t="i">107</v>
    <v t="i">108</v>
    <v t="i">109</v>
    <v t="i">110</v>
    <v t="i">113</v>
    <v t="i">114</v>
    <v t="i">115</v>
    <v t="i">116</v>
    <v t="i">117</v>
    <v t="i">120</v>
    <v t="i">121</v>
    <v t="i">122</v>
    <v t="i">123</v>
    <v t="i">127</v>
    <v t="i">128</v>
    <v t="i">129</v>
    <v t="i">130</v>
    <v t="i">131</v>
    <v t="i">134</v>
    <v t="i">135</v>
    <v t="i">136</v>
    <v t="i">137</v>
    <v t="i">138</v>
    <v t="i">141</v>
    <v t="i">142</v>
    <v t="i">143</v>
    <v t="i">144</v>
    <v t="i">145</v>
    <v t="i">149</v>
    <v t="i">150</v>
    <v t="i">151</v>
    <v t="i">152</v>
    <v t="i">155</v>
    <v t="i">156</v>
    <v t="i">157</v>
    <v t="i">158</v>
    <v t="i">159</v>
    <v t="i">162</v>
    <v t="i">163</v>
    <v t="i">164</v>
    <v t="i">165</v>
    <v t="i">166</v>
    <v t="i">169</v>
    <v t="i">170</v>
    <v t="i">171</v>
    <v t="i">172</v>
    <v t="i">173</v>
    <v t="i">176</v>
    <v t="i">177</v>
    <v t="i">178</v>
    <v t="i">179</v>
    <v t="i">180</v>
    <v t="i">184</v>
    <v t="i">185</v>
    <v t="i">186</v>
    <v t="i">187</v>
    <v t="i">190</v>
    <v t="i">191</v>
    <v t="i">192</v>
    <v t="i">193</v>
    <v t="i">194</v>
    <v t="i">197</v>
    <v t="i">198</v>
    <v t="i">199</v>
    <v t="i">200</v>
    <v t="i">201</v>
    <v t="i">204</v>
    <v t="i">205</v>
    <v t="i">206</v>
    <v t="i">207</v>
    <v t="i">208</v>
    <v t="i">211</v>
    <v t="i">212</v>
    <v t="i">213</v>
    <v t="i">214</v>
    <v t="i">215</v>
    <v t="i">218</v>
    <v t="i">219</v>
    <v t="i">220</v>
    <v t="i">221</v>
    <v t="i">222</v>
    <v t="i">225</v>
    <v t="i">226</v>
    <v t="i">227</v>
    <v t="i">228</v>
    <v t="i">229</v>
    <v t="i">232</v>
    <v t="i">233</v>
    <v t="i">234</v>
    <v t="i">235</v>
    <v t="i">239</v>
    <v t="i">240</v>
    <v t="i">241</v>
    <v t="i">242</v>
    <v t="i">243</v>
    <v t="i">246</v>
    <v t="i">247</v>
    <v t="i">248</v>
    <v t="i">249</v>
    <v t="i">250</v>
    <v t="i">253</v>
    <v t="i">254</v>
    <v t="i">255</v>
    <v t="i">256</v>
    <v t="i">257</v>
    <v t="i">260</v>
    <v t="i">261</v>
    <v t="i">262</v>
    <v t="i">263</v>
    <v t="i">264</v>
    <v t="i">267</v>
    <v t="i">268</v>
    <v t="i">269</v>
    <v t="i">270</v>
    <v t="i">271</v>
    <v t="i">274</v>
    <v t="i">275</v>
    <v t="i">276</v>
    <v t="i">277</v>
    <v t="i">278</v>
    <v t="i">282</v>
    <v t="i">283</v>
    <v t="i">284</v>
    <v t="i">285</v>
    <v t="i">288</v>
    <v t="i">289</v>
    <v t="i">290</v>
    <v t="i">291</v>
    <v t="i">292</v>
    <v t="i">295</v>
    <v t="i">296</v>
    <v t="i">297</v>
    <v t="i">298</v>
    <v t="i">299</v>
    <v t="i">303</v>
    <v t="i">304</v>
    <v t="i">305</v>
    <v t="i">306</v>
    <v t="i">309</v>
    <v t="i">310</v>
    <v t="i">311</v>
    <v t="i">312</v>
    <v t="i">313</v>
    <v t="i">317</v>
    <v t="i">318</v>
    <v t="i">319</v>
    <v t="i">320</v>
    <v t="i">323</v>
    <v t="i">324</v>
    <v t="i">325</v>
    <v t="i">326</v>
    <v t="i">327</v>
    <v t="i">330</v>
    <v t="i">331</v>
    <v t="i">332</v>
    <v t="i">333</v>
    <v t="i">334</v>
    <v t="i">337</v>
    <v t="i">338</v>
    <v t="i">339</v>
    <v t="i">340</v>
    <v t="i">341</v>
    <v t="i">344</v>
    <v t="i">345</v>
    <v t="i">346</v>
    <v t="i">347</v>
    <v t="i">348</v>
    <v t="i">351</v>
    <v t="i">352</v>
    <v t="i">353</v>
    <v t="i">354</v>
    <v t="i">355</v>
    <v t="i">358</v>
    <v t="i">359</v>
    <v t="i">360</v>
    <v t="i">361</v>
    <v t="i">362</v>
  </a>
  <a r="1" c="251">
    <v>149.71</v>
    <v>149.62</v>
    <v>148.36000000000001</v>
    <v>147.54</v>
    <v>148.6</v>
    <v>153.12</v>
    <v>151.83000000000001</v>
    <v>152.51</v>
    <v>153.65</v>
    <v>154.30000000000001</v>
    <v>156.69</v>
    <v>155.11000000000001</v>
    <v>154.07</v>
    <v>148.97</v>
    <v>149.55000000000001</v>
    <v>148.12</v>
    <v>149.03</v>
    <v>148.79</v>
    <v>146.06</v>
    <v>142.94</v>
    <v>143.43</v>
    <v>145.85</v>
    <v>146.83000000000001</v>
    <v>146.91999999999999</v>
    <v>145.37</v>
    <v>141.91</v>
    <v>142.83000000000001</v>
    <v>141.5</v>
    <v>142.65</v>
    <v>139.13999999999999</v>
    <v>141.11000000000001</v>
    <v>142</v>
    <v>143.29</v>
    <v>142.9</v>
    <v>142.81</v>
    <v>141.51</v>
    <v>140.91</v>
    <v>143.76</v>
    <v>144.84</v>
    <v>146.55000000000001</v>
    <v>148.76</v>
    <v>149.26</v>
    <v>149.47999999999999</v>
    <v>148.69</v>
    <v>148.63999999999999</v>
    <v>149.32</v>
    <v>148.85</v>
    <v>152.57</v>
    <v>149.80000000000001</v>
    <v>148.96</v>
    <v>150.02000000000001</v>
    <v>151.49</v>
    <v>150.96</v>
    <v>151.28</v>
    <v>150.44</v>
    <v>150.81</v>
    <v>147.91999999999999</v>
    <v>147.87</v>
    <v>149.99</v>
    <v>150</v>
    <v>151</v>
    <v>153.49</v>
    <v>157.87</v>
    <v>160.55000000000001</v>
    <v>161.02000000000001</v>
    <v>161.41</v>
    <v>161.94</v>
    <v>156.81</v>
    <v>160.24</v>
    <v>165.3</v>
    <v>164.77</v>
    <v>163.76</v>
    <v>161.84</v>
    <v>165.32</v>
    <v>171.18</v>
    <v>175.08</v>
    <v>174.56</v>
    <v>179.45</v>
    <v>175.74</v>
    <v>174.33</v>
    <v>179.3</v>
    <v>172.26</v>
    <v>171.14</v>
    <v>169.75</v>
    <v>172.99</v>
    <v>175.64</v>
    <v>176.28</v>
    <v>180.33</v>
    <v>179.29</v>
    <v>179.38</v>
    <v>178.2</v>
    <v>177.57</v>
    <v>182.01</v>
    <v>179.7</v>
    <v>174.92</v>
    <v>172</v>
    <v>172.17</v>
    <v>172.19</v>
    <v>175.08</v>
    <v>175.53</v>
    <v>172.19</v>
    <v>173.07</v>
    <v>169.8</v>
    <v>166.23</v>
    <v>164.51</v>
    <v>162.41</v>
    <v>161.62</v>
    <v>159.78</v>
    <v>159.69</v>
    <v>159.22</v>
    <v>170.33</v>
    <v>174.78</v>
    <v>174.61</v>
    <v>175.84</v>
    <v>172.9</v>
    <v>172.39</v>
    <v>171.66</v>
    <v>174.83</v>
    <v>176.28</v>
    <v>172.12</v>
    <v>168.64</v>
    <v>168.88</v>
    <v>172.79</v>
    <v>172.55</v>
    <v>168.88</v>
    <v>167.3</v>
    <v>164.32</v>
    <v>160.07</v>
    <v>162.74</v>
    <v>164.85</v>
    <v>165.12</v>
    <v>163.19999999999999</v>
    <v>166.56</v>
    <v>166.23</v>
    <v>163.16999999999999</v>
    <v>159.30000000000001</v>
    <v>157.44</v>
    <v>162.94999999999999</v>
    <v>158.52000000000001</v>
    <v>154.72999999999999</v>
    <v>150.62</v>
    <v>155.09</v>
    <v>159.59</v>
    <v>160.62</v>
    <v>163.98</v>
    <v>165.38</v>
    <v>168.82</v>
    <v>170.21</v>
    <v>174.07</v>
    <v>174.72</v>
    <v>175.6</v>
    <v>178.96</v>
    <v>177.77</v>
    <v>174.61</v>
    <v>174.31</v>
    <v>178.44</v>
    <v>175.06</v>
    <v>171.83</v>
    <v>172.14</v>
    <v>170.09</v>
    <v>165.75</v>
    <v>167.66</v>
    <v>170.4</v>
    <v>165.29</v>
    <v>165.07</v>
    <v>167.4</v>
    <v>167.23</v>
    <v>166.42</v>
    <v>161.79</v>
    <v>162.88</v>
    <v>156.80000000000001</v>
    <v>156.57</v>
    <v>163.63999999999999</v>
    <v>157.65</v>
    <v>157.96</v>
    <v>159.47999999999999</v>
    <v>166.02</v>
    <v>156.77000000000001</v>
    <v>157.28</v>
    <v>152.06</v>
    <v>154.51</v>
    <v>146.5</v>
    <v>142.56</v>
    <v>147.11000000000001</v>
    <v>145.54</v>
    <v>149.24</v>
    <v>140.82</v>
    <v>137.35</v>
    <v>137.59</v>
    <v>143.11000000000001</v>
    <v>140.36000000000001</v>
    <v>140.52000000000001</v>
    <v>143.78</v>
    <v>149.63999999999999</v>
    <v>148.84</v>
    <v>148.71</v>
    <v>151.21</v>
    <v>145.38</v>
    <v>146.13999999999999</v>
    <v>148.71</v>
    <v>147.96</v>
    <v>142.63999999999999</v>
    <v>137.13</v>
    <v>131.88</v>
    <v>132.76</v>
    <v>135.43</v>
    <v>130.06</v>
    <v>131.56</v>
    <v>135.87</v>
    <v>135.35</v>
    <v>138.27000000000001</v>
    <v>141.66</v>
    <v>141.66</v>
    <v>137.44</v>
    <v>139.22999999999999</v>
    <v>136.72</v>
    <v>138.93</v>
    <v>141.56</v>
    <v>142.91999999999999</v>
    <v>146.35</v>
    <v>147.04</v>
    <v>144.87</v>
    <v>145.86000000000001</v>
    <v>145.49</v>
    <v>148.47</v>
    <v>150.16999999999999</v>
    <v>147.07</v>
    <v>151</v>
    <v>153.04</v>
    <v>155.35</v>
    <v>154.09</v>
    <v>152.94999999999999</v>
    <v>151.6</v>
    <v>156.79</v>
    <v>157.35</v>
    <v>162.51</v>
    <v>161.51</v>
    <v>160.01</v>
    <v>166.13</v>
    <v>165.81</v>
    <v>165.35</v>
    <v>164.87</v>
    <v>164.92</v>
    <v>169.24</v>
    <v>168.49</v>
    <v>172.1</v>
    <v>173.19</v>
    <v>173.03</v>
    <v>174.55</v>
    <v>174.15</v>
    <v>171.52</v>
  </a>
  <a r="1">
    <v>143.11000000000001</v>
  </a>
  <a r="1">
    <v>42.2</v>
  </a>
  <a r="1">
    <v>8.9</v>
  </a>
</arrayData>
</file>

<file path=xl/richData/rdrichvalue.xml><?xml version="1.0" encoding="utf-8"?>
<rvData xmlns="http://schemas.microsoft.com/office/spreadsheetml/2017/richdata" count="542">
  <rv s="0">
    <v>https://www.bing.com/financeapi/forcetrigger?t=a1mou2&amp;q=XNAS%3aAAPL&amp;form=skydnc</v>
    <v>Learn more on Bing</v>
  </rv>
  <rv s="1">
    <v>0</v>
    <v>1</v>
    <v>APPLE INC. (XNAS:AAPL)</v>
    <v>3</v>
    <v>4</v>
    <v>Finance</v>
    <v>5</v>
    <v>de-DE</v>
    <v>a1mou2</v>
    <v>268435456</v>
    <v>1</v>
    <v>Unterstützt von Refinitiv</v>
    <v>182.94</v>
    <v>129.04</v>
    <v>-2.86</v>
    <v>-1.6674000000000001E-2</v>
    <v>16070750000</v>
    <v>APPLE INC. entwickelt, fertigt und vertreibt mobile Kommunikations- und Mediengeräte, PCs und tragbare digitale Musik-Player. Das Unternehmen vertreibt eine Auswahl von damit verbundener Software, Dienstleistungen, Zubehör, Netzwerklösungen sowie digitalen Inhalten und Anwendungen von Drittanbietern. Zu den Firmensegmenten gehören Americas, Europe, Greater China, Japan und Rest of Asia Pacific. Das Segment Americas umfasst Nord- und Südamerika. Das Segment Europa umfasst Europa, Indien, den Nahen Osten und Afrika. Das Segment Greater China umfasst China, Hongkong und Taiwan. Das Segment Rest of Asia Pacific umfasst Australien und die asiatischen Länder, die nicht in den anderen operativen Segmenten der Firma enthalten sind. Seine Produkte und Dienstleistungen umfassen iPhone, iPad, Mac, iPod, Apple Watch, Apple TV, ein Portfolio von Software-Applikationen für Verbraucher und Unternehmen, iPhone OS (iOS), OS X und watchOS Betriebssysteme, iCloud, Apple Pay und eine Reihe von Zubehör-, Service- und Supportangeboten.</v>
    <v>1.2364999999999999</v>
    <v>2710492695000</v>
    <v>Nasdaq Stock Market</v>
    <v>XNAS</v>
    <v>XNAS</v>
    <v>One Apple Park Way, CUPERTINO, CA, 95014 US</v>
    <v>169.86</v>
    <v>Computers, Phones &amp; Household Electronics</v>
    <v>Aktie</v>
    <v>28.341200000000001</v>
    <v>0</v>
    <v>44795.615105103905</v>
    <v>154000</v>
    <v>APPLE INC.</v>
    <v>168.43</v>
    <v>APPLE INC.</v>
    <v>169.5</v>
    <v>168.66</v>
    <v>171.52</v>
    <v>AAPL</v>
    <v>APPLE INC. (XNAS:AAPL)</v>
    <v>1977</v>
    <v>18574520</v>
    <v>67818268</v>
    <v>USD</v>
  </rv>
  <rv s="2">
    <v>1</v>
  </rv>
  <rv s="0">
    <v>https://www.bing.com/financeapi/forcetrigger?t=af5lim&amp;q=XFRA%3aBMW&amp;form=skydnc</v>
    <v>Learn more on Bing</v>
  </rv>
  <rv s="1">
    <v>0</v>
    <v>1</v>
    <v>Bayerische Motoren Werke Aktiengesellschaft (XFRA:BMW)</v>
    <v>3</v>
    <v>6</v>
    <v>Finance</v>
    <v>7</v>
    <v>de-DE</v>
    <v>af5lim</v>
    <v>268435456</v>
    <v>1</v>
    <v>Unterstützt von Refinitiv</v>
    <v>100.44</v>
    <v>36.884999999999998</v>
    <v>-2.68</v>
    <v>-3.5310000000000001E-2</v>
    <v>661399500</v>
    <v>Die Bayerische Motoren Werke AG ist ein in Deutschland ansässiger Automobil- und Motorradhersteller. Das Unternehmen gliedert seine Aktivitäten in vier Segmente: Automobile, Motorräder, Finanzdienstleistungen und Sonstige Gesellschaften. Das Segment Automobile entwickelt, fertigt, montiert und vertreibt Autos und Geländewagen der Marken BMW, MINI und Rolls-Royce sowie Ersatzteile und Zubehör. Das Segment Motorräder entwickelt, fertigt, montiert und vertreibt Motorräder sowie Ersatzteile und Zubehör. Das Segment Finanzdienstleistungen konzentriert sich auf Autoleasing, Mehrmarkenfinanzierung, Flottengeschäft, Kunden- und Händlerfinanzierung, Kundeneinlagengeschäft und Versicherungsaktivitäten. Das Segment Sonstige Gesellschaften umfasst weitere operative Gesellschaften wie BMW (UK) Investments Ltd, Bavaria Lloyd Reisebuero GmbH.</v>
    <v>1.1998</v>
    <v>49866840000</v>
    <v>Deutsche Boerse AG</v>
    <v>XFRA</v>
    <v>XFRA</v>
    <v>Petuelring 130, MUENCHEN, BAYERN, 80788 DE</v>
    <v>75.87</v>
    <v>Automobiles &amp; Auto Parts</v>
    <v>Aktie</v>
    <v>2.82</v>
    <v>3</v>
    <v>44795.604166666664</v>
    <v>118909</v>
    <v>Bayerische Motoren Werke Aktiengesellschaft</v>
    <v>73.22</v>
    <v>Bayerische Motoren Werke Aktiengesellschaft</v>
    <v>75.87</v>
    <v>73.22</v>
    <v>75.900000000000006</v>
    <v>BMW</v>
    <v>Bayerische Motoren Werke Aktiengesellschaft (XFRA:BMW)</v>
    <v>1995</v>
    <v>2627</v>
    <v>986270</v>
    <v>EUR</v>
  </rv>
  <rv s="2">
    <v>4</v>
  </rv>
  <rv s="3">
    <fb>78.25</fb>
    <v>8</v>
  </rv>
  <rv s="0">
    <v>https://www.bing.com/financeapi/forcetrigger?t=afn6p2&amp;q=XFRA%3aUNVB&amp;form=skydnc</v>
    <v>Learn more on Bing</v>
  </rv>
  <rv s="1">
    <v>0</v>
    <v>1</v>
    <v>UNILEVER PLC (XFRA:UNVB)</v>
    <v>3</v>
    <v>9</v>
    <v>Finance</v>
    <v>7</v>
    <v>de-DE</v>
    <v>afn6p2</v>
    <v>268435456</v>
    <v>1</v>
    <v>Unterstützt von Refinitiv</v>
    <v>60.38</v>
    <v>39.49</v>
    <v>2.5000000000000001E-2</v>
    <v>5.2760000000000003E-4</v>
    <v>2545324000</v>
    <v>Unilever PLC ist ein im Vereinigten Königreich ansässiges Unternehmen für schnelldrehende Konsumgüter (FMCG). Das Unternehmen ist in drei Segmenten tätig: Beauty &amp; Personal Care, Foods &amp; Refreshment und Home Care. Das Segment Beauty &amp; Personal Care befasst sich hauptsächlich mit dem Verkauf von Hautreinigungsprodukten (Seife, Duschgel), Haarpflegeprodukten (Shampoo, Conditioner, Styling), Hautpflegeprodukten (Feuchtigkeitscremes für Gesicht, Hände und Körper) und Deodorants. Das Segment Foods &amp; Refreshment befasst sich hauptsächlich mit dem Verkauf von Speiseeis, kulinarischen Produkten (Suppen, Bouillons, Würzmittel), Dressings (Mayonnaise, Ketchup) und Tee (einschließlich Ekaterra). Das Segment Home Care befasst sich in erster Linie mit dem Verkauf von Textilpflegeprodukten (Waschmittel und Flüssigwaschmittel, Weichspüler) und einer Reihe von Reinigungsprodukten. Das Spektrum der Kunden reicht von traditionellen Geschäften bis hin zu reinen Online-Händlern und von kleinen Familienbetrieben bis hin zu hochwertigen Einzelhändlern. Zu seinen Tochtergesellschaften gehören Unilever de Argentina S.A., Unilever Australia Limited, Unilever Canada Inc und Ekaterra B.V.</v>
    <v>0.26690000000000003</v>
    <v>102252500000</v>
    <v>Deutsche Boerse AG</v>
    <v>XFRA</v>
    <v>XFRA</v>
    <v>Unilever House, Blackfriars, LONDON, UNITED KINGDOM-NA, EC4P 4BQ GB</v>
    <v>47.555</v>
    <v>Personal &amp; Household Products &amp; Services</v>
    <v>Aktie</v>
    <v>20.83</v>
    <v>7</v>
    <v>44795.604166666664</v>
    <v>148000</v>
    <v>UNILEVER PLC</v>
    <v>47</v>
    <v>UNILEVER PLC</v>
    <v>47.04</v>
    <v>47.41</v>
    <v>47.384999999999998</v>
    <v>UNVB</v>
    <v>UNILEVER PLC (XFRA:UNVB)</v>
    <v>1894</v>
    <v>6779</v>
    <v>2780810</v>
    <v>EUR</v>
  </rv>
  <rv s="2">
    <v>8</v>
  </rv>
  <rv s="3">
    <fb>42.2</fb>
    <v>8</v>
  </rv>
  <rv s="0">
    <v>https://www.bing.com/financeapi/forcetrigger?t=af7tpr&amp;q=XFRA%3aDB1&amp;form=skydnc</v>
    <v>Learn more on Bing</v>
  </rv>
  <rv s="1">
    <v>0</v>
    <v>1</v>
    <v>Deutsche Börse Aktiengesellschaft (XFRA:DB1)</v>
    <v>3</v>
    <v>6</v>
    <v>Finance</v>
    <v>7</v>
    <v>de-DE</v>
    <v>af7tpr</v>
    <v>268435456</v>
    <v>1</v>
    <v>Unterstützt von Refinitiv</v>
    <v>175.65</v>
    <v>93.18</v>
    <v>0.95</v>
    <v>5.5960000000000003E-3</v>
    <v>190000000</v>
    <v>Die Deutsche Börse AG ist eine in Deutschland ansässige Börsenorganisation und ein integrierter Anbieter von Produkten und Dienstleistungen rund um die Prozesskette des Wertpapier- und Derivatehandels. Das Unternehmen bietet Listing- und Handelsdienstleistungen an und betreibt die Handelsplattformen Xetra und Frankfurter Wertpapierbörse. Es bietet auch Clearing-Dienstleistungen über Eurex Clearing sowie Post-Trade-Banking, Abwicklungs- und Verwahrungsdienste für festverzinsliche Wertpapiere, Aktien und Investmentfonds an. Darüber hinaus bietet es Marktdaten und technologiebasierte Dienste wie Datenfeeds, Marktdaten, Nachrichtendienste, Referenzdaten, Berichtsdienste, externe Informationstechnologie (IT)-Dienste und Handelsinfrastruktur an. Das Unternehmen ist auch über DB1 Ventures tätig, eine Corporate-Venture-Capital-Plattform, die ihren Portfoliounternehmen Kapital, Wissen, Beratung und Konnektivität bietet.</v>
    <v>0.55300000000000005</v>
    <v>32452000000</v>
    <v>Deutsche Boerse AG</v>
    <v>XFRA</v>
    <v>XFRA</v>
    <v>FRANKFURT AM MAIN, HESSEN, 60485 DE</v>
    <v>170.7</v>
    <v>Investment Banking &amp; Investment Services</v>
    <v>Aktie</v>
    <v>23.2</v>
    <v>11</v>
    <v>44795.604166666664</v>
    <v>10200</v>
    <v>Deutsche Börse Aktiengesellschaft</v>
    <v>169.75</v>
    <v>Deutsche Börse Aktiengesellschaft</v>
    <v>169.75</v>
    <v>170.7</v>
    <v>169.75</v>
    <v>DB1</v>
    <v>Deutsche Börse Aktiengesellschaft (XFRA:DB1)</v>
    <v>1990</v>
    <v>95</v>
    <v>341150</v>
    <v>EUR</v>
  </rv>
  <rv s="2">
    <v>12</v>
  </rv>
  <rv s="3">
    <fb>155</fb>
    <v>8</v>
  </rv>
  <rv s="0">
    <v>https://www.bing.com/financeapi/forcetrigger?t=afl8p2&amp;q=XFRA%3aSRB&amp;form=skydnc</v>
    <v>Learn more on Bing</v>
  </rv>
  <rv s="1">
    <v>0</v>
    <v>1</v>
    <v>STARBUCKS CORPORATION (XFRA:SRB)</v>
    <v>3</v>
    <v>10</v>
    <v>Finance</v>
    <v>7</v>
    <v>de-DE</v>
    <v>afl8p2</v>
    <v>268435456</v>
    <v>1</v>
    <v>Unterstützt von Refinitiv</v>
    <v>107.14</v>
    <v>41.09</v>
    <v>-0.93</v>
    <v>-1.0751E-2</v>
    <v>1147400000</v>
    <v>Starbucks Corp ist ein Röster, Vermarkter und Einzelhändler von Kaffeespezialitäten mit Niederlassungen in etwa 84 Märkten auf der ganzen Welt. Das Unternehmen verfügt über mehr als 34.300 vom Unternehmen betriebene und lizenzierte Geschäfte. Es ist in drei Segmenten tätig: Nordamerika, das die Vereinigten Staaten und Kanada umfasst; International, das China, Japan, den asiatisch-pazifischen Raum, Europa, den Nahen Osten, Afrika, Lateinamerika und die Karibik umfasst; und Kanalentwicklung. Die nordamerikanischen und internationalen Betriebe verkaufen Kaffee und andere Getränke, Beikost, abgepackten Kaffee, Einzelportions-Kaffeeprodukte und eine gezielte Auswahl an Waren über vom Unternehmen betriebene Geschäfte und lizenzierte Geschäfte. Das Segment Channel Development befasst sich mit dem Verkauf von verpacktem Kaffee, Tee und trinkfertigen Getränken an Kunden außerhalb der vom Unternehmen betriebenen und lizenzierten Geschäfte. Das Unternehmen verkauft auch Waren und Dienstleistungen unter verschiedenen Marken, darunter Teavana, Seattle’s Best Coffee, Ethos, Starbucks Reserve und Princi.</v>
    <v>0.94650000000000001</v>
    <v>99732010000</v>
    <v>Deutsche Boerse AG</v>
    <v>XFRA</v>
    <v>XFRA</v>
    <v>P O Box 34067, SEATTLE, WA, 98124-1067 US</v>
    <v>85.9</v>
    <v>Hotels &amp; Entertainment Services</v>
    <v>Aktie</v>
    <v>25.35</v>
    <v>15</v>
    <v>44795.604166666664</v>
    <v>383000</v>
    <v>STARBUCKS CORPORATION</v>
    <v>85.49</v>
    <v>STARBUCKS CORPORATION</v>
    <v>85.9</v>
    <v>85.57</v>
    <v>86.5</v>
    <v>SRB</v>
    <v>STARBUCKS CORPORATION (XFRA:SRB)</v>
    <v>1985</v>
    <v>176</v>
    <v>4624460</v>
    <v>EUR</v>
  </rv>
  <rv s="2">
    <v>16</v>
  </rv>
  <rv s="3">
    <fb>86.08</fb>
    <v>8</v>
  </rv>
  <rv s="0">
    <v>https://www.bing.com/financeapi/forcetrigger?t=afnjim&amp;q=XFRA%3aVFP&amp;form=skydnc</v>
    <v>Learn more on Bing</v>
  </rv>
  <rv s="1">
    <v>0</v>
    <v>1</v>
    <v>V.F. CORPORATION (XFRA:VFP)</v>
    <v>3</v>
    <v>10</v>
    <v>Finance</v>
    <v>7</v>
    <v>de-DE</v>
    <v>afnjim</v>
    <v>268435456</v>
    <v>1</v>
    <v>Unterstützt von Refinitiv</v>
    <v>89.81</v>
    <v>41.8</v>
    <v>0.11</v>
    <v>2.4290000000000002E-3</v>
    <v>388494500</v>
    <v>Die V.F. Corporation ist in den Bereichen Design, Produktion, Beschaffung, Marketing und Vertrieb von Marken-Lifestyle-Bekleidung, Schuhen und verwandten Produkten tätig. Zu den Segmenten des Unternehmens gehören Outdoor &amp; Action Sports, Jeanswear, Imagewear und Sportswear. Das Unternehmen verfügt über ein Portfolio von Marken in den Kategorien Oberbekleidung, Schuhe, Denim, Rucksack, Gepäck, Accessoires, Sportbekleidung, Berufs- und Performancebekleidung. Die Produkte werden an Verbraucher vermarktet, die in Fachgeschäften, Kaufhäusern, nationalen Handelsketten, Massenhändlern und im eigenen Direktvertrieb einkaufen. Das Direktverbrauchergeschäft umfasst Konzessionsgeschäfte und E-Commerce-Websites. Ihre Marken vertreiben Produkte auf internationalen Märkten über Lizenznehmer, Distributoren und selbständig betriebene Partnergeschäfte. Zu den Marken gehören vor allem The North Face, Vans, Timberland und Kipling.</v>
    <v>1.3673</v>
    <v>17695930000</v>
    <v>Deutsche Boerse AG</v>
    <v>XFRA</v>
    <v>XFRA</v>
    <v>1551 Wewatta Street, DENVER, CO, 80202 US</v>
    <v>45.4</v>
    <v>Textiles &amp; Apparel</v>
    <v>Aktie</v>
    <v>18.45</v>
    <v>19</v>
    <v>44795.604166666664</v>
    <v>35000</v>
    <v>V.F. CORPORATION</v>
    <v>45.4</v>
    <v>V.F. CORPORATION</v>
    <v>45.4</v>
    <v>45.4</v>
    <v>45.29</v>
    <v>VFP</v>
    <v>V.F. CORPORATION (XFRA:VFP)</v>
    <v>1899</v>
    <v>400</v>
    <v>2069540</v>
    <v>EUR</v>
  </rv>
  <rv s="2">
    <v>20</v>
  </rv>
  <rv s="3">
    <fb>71.2</fb>
    <v>8</v>
  </rv>
  <rv s="0">
    <v>https://www.bing.com/financeapi/forcetrigger?t=afej9c&amp;q=XFRA%3aLHA&amp;form=skydnc</v>
    <v>Learn more on Bing</v>
  </rv>
  <rv s="1">
    <v>0</v>
    <v>1</v>
    <v>Deutsche Lufthansa Aktiengesellschaft (XFRA:LHA)</v>
    <v>3</v>
    <v>6</v>
    <v>Finance</v>
    <v>7</v>
    <v>de-DE</v>
    <v>afej9c</v>
    <v>268435456</v>
    <v>1</v>
    <v>Unterstützt von Refinitiv</v>
    <v>29.16</v>
    <v>5.26</v>
    <v>-0.23</v>
    <v>-3.6566000000000001E-2</v>
    <v>1195486000</v>
    <v>Deutsche Lufthansa AG ist ein in Deutschland ansässiges Unternehmen, das weltweit Passagier- und Frachtlufttransportdienste anbietet. Zu den Segmenten des Unternehmens gehören Network Airlines, Eurowings, Logistik, MRO und Catering. Das Segment Network Airlines umfasst Lufthansa German Airlines, SWISS und Austrian Airlines. Das Segment Eurowings umfasst Eurowings, Germanwings und Brussels Airlines sowie die Beteiligung an SunExpress. Das Segment Logistik umfasst die planmäßigen Luftfrachtaktivitäten der Lufthansa Cargo Gruppe. Das Segment MRO umfasst die Erbringung von Wartungs-, Reparatur- und Überholungsdienstleistungen für Zivil- und Verkehrsflugzeuge. Das Segment Catering bietet Airline-Catering-Dienstleistungen an. Sie bietet Flug- und Anschlussprogramme in Nordamerika, Skandinavien und Asien an.</v>
    <v>1.2735000000000001</v>
    <v>7501672000</v>
    <v>Deutsche Boerse AG</v>
    <v>XFRA</v>
    <v>XFRA</v>
    <v>Venloer Strasse 151-153, KOELN, NORDRHEIN-WESTFALEN, 50672 DE</v>
    <v>6.2649999999999997</v>
    <v>Passenger Transportation Services</v>
    <v>Aktie</v>
    <v>2.6</v>
    <v>23</v>
    <v>44795.604166666664</v>
    <v>106296</v>
    <v>Deutsche Lufthansa Aktiengesellschaft</v>
    <v>6.0469999999999997</v>
    <v>Deutsche Lufthansa Aktiengesellschaft</v>
    <v>6.2649999999999997</v>
    <v>6.06</v>
    <v>6.29</v>
    <v>LHA</v>
    <v>Deutsche Lufthansa Aktiengesellschaft (XFRA:LHA)</v>
    <v>1953</v>
    <v>55970</v>
    <v>5115360</v>
    <v>EUR</v>
  </rv>
  <rv s="2">
    <v>24</v>
  </rv>
  <rv s="3">
    <fb>8.9</fb>
    <v>8</v>
  </rv>
  <rv s="0">
    <v>https://www.bing.com/financeapi/forcetrigger?t=afpqz2&amp;q=XFRA%3aZAL&amp;form=skydnc</v>
    <v>Learn more on Bing</v>
  </rv>
  <rv s="1">
    <v>0</v>
    <v>1</v>
    <v>Zalando SE (XFRA:ZAL)</v>
    <v>3</v>
    <v>6</v>
    <v>Finance</v>
    <v>7</v>
    <v>de-DE</v>
    <v>afpqz2</v>
    <v>268435456</v>
    <v>1</v>
    <v>Unterstützt von Refinitiv</v>
    <v>105.45</v>
    <v>21.22</v>
    <v>-1.21</v>
    <v>-4.5402999999999999E-2</v>
    <v>263466500</v>
    <v>Zalando SE ist ein in Deutschland ansässiger Online-Schuh- und Modehändler. Das Unternehmen bietet ein Sortiment von Damen-, Herren- und Kinderkleidung. Sein Sortiment umfasst Schuhe, Kleidung, Accessoires, Beauty-Produkte und Sportartikel mit mehr als 4.500 Marken, darunter Modefirmen, Designerarbeiten und Produkte von zLabels, der Eigenmarke des Unternehmens und umfasst auch Second-Hand-Kleidung. Zalando SE bietet außerdem kostenlosen Versand und eine Frist zur kostenlosen Rückgabe von 100 Tagen. Das Angebot kann über Desktops, Tablets und Smartphones in etwa 23 europäischen Ländern erworben werden. Das Unternehmen ist in zwei geografischen Segmenten tätig: DACH, wozu der Vertrieb in Deutschland, Österreich und der Schweiz gehören, und Übriges Europa.</v>
    <v>1.2907999999999999</v>
    <v>7010844000</v>
    <v>Deutsche Boerse AG</v>
    <v>XFRA</v>
    <v>XFRA</v>
    <v>Valeska-Gert-Strasse 5, BERLIN, BERLIN, 10243 DE</v>
    <v>26.54</v>
    <v>Software &amp; IT Services</v>
    <v>Aktie</v>
    <v>203.59</v>
    <v>27</v>
    <v>44795.604166666664</v>
    <v>17069</v>
    <v>Zalando SE</v>
    <v>25.37</v>
    <v>Zalando SE</v>
    <v>26.38</v>
    <v>25.44</v>
    <v>26.65</v>
    <v>ZAL</v>
    <v>Zalando SE (XFRA:ZAL)</v>
    <v>2014</v>
    <v>5603</v>
    <v>1189890</v>
    <v>EUR</v>
  </rv>
  <rv s="2">
    <v>28</v>
  </rv>
  <rv s="3">
    <fb>33.32</fb>
    <v>8</v>
  </rv>
  <rv s="0">
    <v>https://www.bing.com/financeapi/forcetrigger?t=afgjxm&amp;q=XFRA%3aNFC&amp;form=skydnc</v>
    <v>Learn more on Bing</v>
  </rv>
  <rv s="1">
    <v>0</v>
    <v>1</v>
    <v>NETFLIX, INC. (XFRA:NFC)</v>
    <v>3</v>
    <v>10</v>
    <v>Finance</v>
    <v>7</v>
    <v>de-DE</v>
    <v>afgjxm</v>
    <v>268435456</v>
    <v>1</v>
    <v>Unterstützt von Refinitiv</v>
    <v>617.9</v>
    <v>155.52000000000001</v>
    <v>-8.4499999999999993</v>
    <v>-3.5819999999999998E-2</v>
    <v>444705600</v>
    <v>Netflix, Inc. ist ein Unternehmen für Unterhaltungsdienstleistungen. Das Unternehmen verfügt über kostenpflichtige Streaming-Mitgliedschaften in über 190 Ländern und bietet seinen Mitgliedern die Möglichkeit, eine Vielzahl von Fernsehserien, Dokumentarfilmen, Spielfilmen und mobilen Spielen in einer Vielzahl von Genres und Sprachen anzusehen. Die Mitglieder können so viel sehen, wie sie wollen, jederzeit und überall, auf jedem Bildschirm mit Internetanschluss. Die Mitglieder können das Programm abspielen, pausieren und fortsetzen - ohne Werbung. Darüber hinaus bietet das Unternehmen in den Vereinigten Staaten seinen Digital Versatile Disk (DVD)-by-Mail-Service an. Das Unternehmen bietet eine Reihe von Streaming-Mitgliedschaftsplänen an, deren Preise je nach Land und den Funktionen des Plans variieren. Die Preise reichen von umgerechnet etwa 2 US-Dollar bis 27 US-Dollar pro Monat. Die Mitglieder können Streaming-Inhalte über eine Vielzahl von Geräten mit Internetanschluss ansehen, darunter Fernsehgeräte, digitale Video-Player, TV-Set-Top-Boxen und mobile Geräte. Das Unternehmen erwirbt, lizenziert und produziert Inhalte, darunter auch Originalprogramme.</v>
    <v>1.3594999999999999</v>
    <v>107245200000</v>
    <v>Deutsche Boerse AG</v>
    <v>XFRA</v>
    <v>XFRA</v>
    <v>., 100 WINCHESTER CIRCLE, LOS GATOS, CA, 95032 US</v>
    <v>238.95</v>
    <v>Software &amp; IT Services</v>
    <v>Aktie</v>
    <v>23.14</v>
    <v>31</v>
    <v>44795.604166666664</v>
    <v>11300</v>
    <v>NETFLIX, INC.</v>
    <v>227.45</v>
    <v>NETFLIX, INC.</v>
    <v>238.6</v>
    <v>227.45</v>
    <v>235.9</v>
    <v>NFC</v>
    <v>NETFLIX, INC. (XFRA:NFC)</v>
    <v>1997</v>
    <v>597</v>
    <v>7138850</v>
    <v>EUR</v>
  </rv>
  <rv s="2">
    <v>32</v>
  </rv>
  <rv s="3">
    <fb>442.65</fb>
    <v>8</v>
  </rv>
  <rv s="3">
    <fb>44431</fb>
    <v>11</v>
  </rv>
  <rv s="3">
    <fb>149.71</fb>
    <v>12</v>
  </rv>
  <rv s="4">
    <v>13</v>
    <v>14</v>
    <v>EUR/USD</v>
    <v>15</v>
    <v>16</v>
    <v>Finance</v>
    <v>17</v>
    <v>de-DE</v>
    <v>av932w</v>
    <v>268435456</v>
    <v>1</v>
    <v>Unterstützt von Refinitiv</v>
    <v>1.1908000000000001</v>
    <v>0.995</v>
    <v>-7.0000000000000001E-3</v>
    <v>-6.9759999999999996E-3</v>
    <v>1.0045999999999999</v>
    <v>Währungspaar</v>
    <v>44795.615104166667</v>
    <v>Euro/US Dollar FX Spot Rate</v>
    <v>0.99650000000000005</v>
    <v>1.0039</v>
    <v>0.99639999999999995</v>
    <v>1.0034000000000001</v>
    <v>EURUSD</v>
    <v>EUR/USD</v>
    <v>EUR</v>
    <v>USD</v>
  </rv>
  <rv s="2">
    <v>37</v>
  </rv>
  <rv s="3">
    <fb>44432</fb>
    <v>11</v>
  </rv>
  <rv s="3">
    <fb>149.62</fb>
    <v>12</v>
  </rv>
  <rv s="4">
    <v>13</v>
    <v>14</v>
    <v>USD/EUR</v>
    <v>15</v>
    <v>18</v>
    <v>Finance</v>
    <v>17</v>
    <v>de-DE</v>
    <v>avyn9c</v>
    <v>268435456</v>
    <v>1</v>
    <v>Unterstützt von Refinitiv</v>
    <v>1.0046999999999999</v>
    <v>0.83960000000000001</v>
    <v>7.0000000000000001E-3</v>
    <v>7.0270000000000003E-3</v>
    <v>1.0035000000000001</v>
    <v>Währungspaar</v>
    <v>44795.615104166667</v>
    <v>US Dollar/Euro FX Cross Rate</v>
    <v>0.99539999999999995</v>
    <v>0.99570000000000003</v>
    <v>1.0032000000000001</v>
    <v>0.99619999999999997</v>
    <v>USDEUR</v>
    <v>USD/EUR</v>
    <v>USD</v>
    <v>EUR</v>
  </rv>
  <rv s="2">
    <v>41</v>
  </rv>
  <rv s="3">
    <fb>44433</fb>
    <v>11</v>
  </rv>
  <rv s="3">
    <fb>148.36000000000001</fb>
    <v>12</v>
  </rv>
  <rv s="3">
    <fb>44434</fb>
    <v>11</v>
  </rv>
  <rv s="3">
    <fb>147.54</fb>
    <v>12</v>
  </rv>
  <rv s="3">
    <fb>44435</fb>
    <v>11</v>
  </rv>
  <rv s="3">
    <fb>148.6</fb>
    <v>12</v>
  </rv>
  <rv s="3">
    <fb>44438</fb>
    <v>11</v>
  </rv>
  <rv s="3">
    <fb>153.12</fb>
    <v>12</v>
  </rv>
  <rv s="3">
    <fb>44439</fb>
    <v>11</v>
  </rv>
  <rv s="3">
    <fb>151.83000000000001</fb>
    <v>12</v>
  </rv>
  <rv s="3">
    <fb>44440</fb>
    <v>11</v>
  </rv>
  <rv s="3">
    <fb>152.51</fb>
    <v>12</v>
  </rv>
  <rv s="3">
    <fb>44441</fb>
    <v>11</v>
  </rv>
  <rv s="3">
    <fb>153.65</fb>
    <v>12</v>
  </rv>
  <rv s="3">
    <fb>44442</fb>
    <v>11</v>
  </rv>
  <rv s="3">
    <fb>154.30000000000001</fb>
    <v>12</v>
  </rv>
  <rv s="3">
    <fb>44446</fb>
    <v>11</v>
  </rv>
  <rv s="3">
    <fb>156.69</fb>
    <v>12</v>
  </rv>
  <rv s="3">
    <fb>44447</fb>
    <v>11</v>
  </rv>
  <rv s="3">
    <fb>155.11000000000001</fb>
    <v>12</v>
  </rv>
  <rv s="3">
    <fb>44448</fb>
    <v>11</v>
  </rv>
  <rv s="3">
    <fb>154.07</fb>
    <v>12</v>
  </rv>
  <rv s="3">
    <fb>44449</fb>
    <v>11</v>
  </rv>
  <rv s="3">
    <fb>148.97</fb>
    <v>12</v>
  </rv>
  <rv s="3">
    <fb>44452</fb>
    <v>11</v>
  </rv>
  <rv s="3">
    <fb>149.55000000000001</fb>
    <v>12</v>
  </rv>
  <rv s="3">
    <fb>44453</fb>
    <v>11</v>
  </rv>
  <rv s="3">
    <fb>148.12</fb>
    <v>12</v>
  </rv>
  <rv s="3">
    <fb>44454</fb>
    <v>11</v>
  </rv>
  <rv s="3">
    <fb>149.03</fb>
    <v>12</v>
  </rv>
  <rv s="3">
    <fb>44455</fb>
    <v>11</v>
  </rv>
  <rv s="3">
    <fb>148.79</fb>
    <v>12</v>
  </rv>
  <rv s="3">
    <fb>44456</fb>
    <v>11</v>
  </rv>
  <rv s="3">
    <fb>146.06</fb>
    <v>12</v>
  </rv>
  <rv s="3">
    <fb>44459</fb>
    <v>11</v>
  </rv>
  <rv s="3">
    <fb>142.94</fb>
    <v>12</v>
  </rv>
  <rv s="3">
    <fb>44460</fb>
    <v>11</v>
  </rv>
  <rv s="3">
    <fb>143.43</fb>
    <v>12</v>
  </rv>
  <rv s="3">
    <fb>44461</fb>
    <v>11</v>
  </rv>
  <rv s="3">
    <fb>145.85</fb>
    <v>12</v>
  </rv>
  <rv s="3">
    <fb>44462</fb>
    <v>11</v>
  </rv>
  <rv s="3">
    <fb>146.83000000000001</fb>
    <v>12</v>
  </rv>
  <rv s="3">
    <fb>44463</fb>
    <v>11</v>
  </rv>
  <rv s="3">
    <fb>146.91999999999999</fb>
    <v>12</v>
  </rv>
  <rv s="3">
    <fb>44466</fb>
    <v>11</v>
  </rv>
  <rv s="3">
    <fb>145.37</fb>
    <v>12</v>
  </rv>
  <rv s="3">
    <fb>44467</fb>
    <v>11</v>
  </rv>
  <rv s="3">
    <fb>141.91</fb>
    <v>12</v>
  </rv>
  <rv s="3">
    <fb>44468</fb>
    <v>11</v>
  </rv>
  <rv s="3">
    <fb>142.83000000000001</fb>
    <v>12</v>
  </rv>
  <rv s="3">
    <fb>44469</fb>
    <v>11</v>
  </rv>
  <rv s="3">
    <fb>141.5</fb>
    <v>12</v>
  </rv>
  <rv s="3">
    <fb>44470</fb>
    <v>11</v>
  </rv>
  <rv s="3">
    <fb>142.65</fb>
    <v>12</v>
  </rv>
  <rv s="3">
    <fb>44473</fb>
    <v>11</v>
  </rv>
  <rv s="3">
    <fb>139.13999999999999</fb>
    <v>12</v>
  </rv>
  <rv s="3">
    <fb>44474</fb>
    <v>11</v>
  </rv>
  <rv s="3">
    <fb>141.11000000000001</fb>
    <v>12</v>
  </rv>
  <rv s="3">
    <fb>44475</fb>
    <v>11</v>
  </rv>
  <rv s="3">
    <fb>142</fb>
    <v>12</v>
  </rv>
  <rv s="3">
    <fb>44476</fb>
    <v>11</v>
  </rv>
  <rv s="3">
    <fb>143.29</fb>
    <v>12</v>
  </rv>
  <rv s="3">
    <fb>44477</fb>
    <v>11</v>
  </rv>
  <rv s="3">
    <fb>142.9</fb>
    <v>12</v>
  </rv>
  <rv s="3">
    <fb>44480</fb>
    <v>11</v>
  </rv>
  <rv s="3">
    <fb>142.81</fb>
    <v>12</v>
  </rv>
  <rv s="3">
    <fb>44481</fb>
    <v>11</v>
  </rv>
  <rv s="3">
    <fb>141.51</fb>
    <v>12</v>
  </rv>
  <rv s="3">
    <fb>44482</fb>
    <v>11</v>
  </rv>
  <rv s="3">
    <fb>140.91</fb>
    <v>12</v>
  </rv>
  <rv s="3">
    <fb>44483</fb>
    <v>11</v>
  </rv>
  <rv s="3">
    <fb>143.76</fb>
    <v>12</v>
  </rv>
  <rv s="3">
    <fb>44484</fb>
    <v>11</v>
  </rv>
  <rv s="3">
    <fb>144.84</fb>
    <v>12</v>
  </rv>
  <rv s="3">
    <fb>44487</fb>
    <v>11</v>
  </rv>
  <rv s="3">
    <fb>146.55000000000001</fb>
    <v>12</v>
  </rv>
  <rv s="3">
    <fb>44488</fb>
    <v>11</v>
  </rv>
  <rv s="3">
    <fb>148.76</fb>
    <v>12</v>
  </rv>
  <rv s="3">
    <fb>44489</fb>
    <v>11</v>
  </rv>
  <rv s="3">
    <fb>149.26</fb>
    <v>12</v>
  </rv>
  <rv s="3">
    <fb>44490</fb>
    <v>11</v>
  </rv>
  <rv s="3">
    <fb>149.47999999999999</fb>
    <v>12</v>
  </rv>
  <rv s="3">
    <fb>44491</fb>
    <v>11</v>
  </rv>
  <rv s="3">
    <fb>148.69</fb>
    <v>12</v>
  </rv>
  <rv s="3">
    <fb>44494</fb>
    <v>11</v>
  </rv>
  <rv s="3">
    <fb>148.63999999999999</fb>
    <v>12</v>
  </rv>
  <rv s="3">
    <fb>44495</fb>
    <v>11</v>
  </rv>
  <rv s="3">
    <fb>149.32</fb>
    <v>12</v>
  </rv>
  <rv s="3">
    <fb>44496</fb>
    <v>11</v>
  </rv>
  <rv s="3">
    <fb>148.85</fb>
    <v>12</v>
  </rv>
  <rv s="3">
    <fb>44497</fb>
    <v>11</v>
  </rv>
  <rv s="3">
    <fb>152.57</fb>
    <v>12</v>
  </rv>
  <rv s="3">
    <fb>44498</fb>
    <v>11</v>
  </rv>
  <rv s="3">
    <fb>149.80000000000001</fb>
    <v>12</v>
  </rv>
  <rv s="3">
    <fb>44501</fb>
    <v>11</v>
  </rv>
  <rv s="3">
    <fb>148.96</fb>
    <v>12</v>
  </rv>
  <rv s="3">
    <fb>44502</fb>
    <v>11</v>
  </rv>
  <rv s="3">
    <fb>150.02000000000001</fb>
    <v>12</v>
  </rv>
  <rv s="3">
    <fb>44503</fb>
    <v>11</v>
  </rv>
  <rv s="3">
    <fb>151.49</fb>
    <v>12</v>
  </rv>
  <rv s="3">
    <fb>44504</fb>
    <v>11</v>
  </rv>
  <rv s="3">
    <fb>150.96</fb>
    <v>12</v>
  </rv>
  <rv s="3">
    <fb>44505</fb>
    <v>11</v>
  </rv>
  <rv s="3">
    <fb>151.28</fb>
    <v>12</v>
  </rv>
  <rv s="3">
    <fb>44508</fb>
    <v>11</v>
  </rv>
  <rv s="3">
    <fb>150.44</fb>
    <v>12</v>
  </rv>
  <rv s="3">
    <fb>44509</fb>
    <v>11</v>
  </rv>
  <rv s="3">
    <fb>150.81</fb>
    <v>12</v>
  </rv>
  <rv s="3">
    <fb>44510</fb>
    <v>11</v>
  </rv>
  <rv s="3">
    <fb>147.91999999999999</fb>
    <v>12</v>
  </rv>
  <rv s="3">
    <fb>44511</fb>
    <v>11</v>
  </rv>
  <rv s="3">
    <fb>147.87</fb>
    <v>12</v>
  </rv>
  <rv s="3">
    <fb>44512</fb>
    <v>11</v>
  </rv>
  <rv s="3">
    <fb>149.99</fb>
    <v>12</v>
  </rv>
  <rv s="3">
    <fb>44515</fb>
    <v>11</v>
  </rv>
  <rv s="3">
    <fb>150</fb>
    <v>12</v>
  </rv>
  <rv s="3">
    <fb>44516</fb>
    <v>11</v>
  </rv>
  <rv s="3">
    <fb>151</fb>
    <v>12</v>
  </rv>
  <rv s="3">
    <fb>44517</fb>
    <v>11</v>
  </rv>
  <rv s="3">
    <fb>153.49</fb>
    <v>12</v>
  </rv>
  <rv s="3">
    <fb>44518</fb>
    <v>11</v>
  </rv>
  <rv s="3">
    <fb>157.87</fb>
    <v>12</v>
  </rv>
  <rv s="3">
    <fb>44519</fb>
    <v>11</v>
  </rv>
  <rv s="3">
    <fb>160.55000000000001</fb>
    <v>12</v>
  </rv>
  <rv s="3">
    <fb>44522</fb>
    <v>11</v>
  </rv>
  <rv s="3">
    <fb>161.02000000000001</fb>
    <v>12</v>
  </rv>
  <rv s="3">
    <fb>44523</fb>
    <v>11</v>
  </rv>
  <rv s="3">
    <fb>161.41</fb>
    <v>12</v>
  </rv>
  <rv s="3">
    <fb>44524</fb>
    <v>11</v>
  </rv>
  <rv s="3">
    <fb>161.94</fb>
    <v>12</v>
  </rv>
  <rv s="3">
    <fb>44526</fb>
    <v>11</v>
  </rv>
  <rv s="3">
    <fb>156.81</fb>
    <v>12</v>
  </rv>
  <rv s="3">
    <fb>44529</fb>
    <v>11</v>
  </rv>
  <rv s="3">
    <fb>160.24</fb>
    <v>12</v>
  </rv>
  <rv s="3">
    <fb>44530</fb>
    <v>11</v>
  </rv>
  <rv s="3">
    <fb>165.3</fb>
    <v>12</v>
  </rv>
  <rv s="3">
    <fb>44531</fb>
    <v>11</v>
  </rv>
  <rv s="3">
    <fb>164.77</fb>
    <v>12</v>
  </rv>
  <rv s="3">
    <fb>44532</fb>
    <v>11</v>
  </rv>
  <rv s="3">
    <fb>163.76</fb>
    <v>12</v>
  </rv>
  <rv s="3">
    <fb>44533</fb>
    <v>11</v>
  </rv>
  <rv s="3">
    <fb>161.84</fb>
    <v>12</v>
  </rv>
  <rv s="3">
    <fb>44536</fb>
    <v>11</v>
  </rv>
  <rv s="3">
    <fb>165.32</fb>
    <v>12</v>
  </rv>
  <rv s="3">
    <fb>44537</fb>
    <v>11</v>
  </rv>
  <rv s="3">
    <fb>171.18</fb>
    <v>12</v>
  </rv>
  <rv s="3">
    <fb>44538</fb>
    <v>11</v>
  </rv>
  <rv s="3">
    <fb>175.08</fb>
    <v>12</v>
  </rv>
  <rv s="3">
    <fb>44539</fb>
    <v>11</v>
  </rv>
  <rv s="3">
    <fb>174.56</fb>
    <v>12</v>
  </rv>
  <rv s="3">
    <fb>44540</fb>
    <v>11</v>
  </rv>
  <rv s="3">
    <fb>179.45</fb>
    <v>12</v>
  </rv>
  <rv s="3">
    <fb>44543</fb>
    <v>11</v>
  </rv>
  <rv s="3">
    <fb>175.74</fb>
    <v>12</v>
  </rv>
  <rv s="3">
    <fb>44544</fb>
    <v>11</v>
  </rv>
  <rv s="3">
    <fb>174.33</fb>
    <v>12</v>
  </rv>
  <rv s="3">
    <fb>44545</fb>
    <v>11</v>
  </rv>
  <rv s="3">
    <fb>179.3</fb>
    <v>12</v>
  </rv>
  <rv s="3">
    <fb>44546</fb>
    <v>11</v>
  </rv>
  <rv s="3">
    <fb>172.26</fb>
    <v>12</v>
  </rv>
  <rv s="3">
    <fb>44547</fb>
    <v>11</v>
  </rv>
  <rv s="3">
    <fb>171.14</fb>
    <v>12</v>
  </rv>
  <rv s="3">
    <fb>44550</fb>
    <v>11</v>
  </rv>
  <rv s="3">
    <fb>169.75</fb>
    <v>12</v>
  </rv>
  <rv s="3">
    <fb>44551</fb>
    <v>11</v>
  </rv>
  <rv s="3">
    <fb>172.99</fb>
    <v>12</v>
  </rv>
  <rv s="3">
    <fb>44552</fb>
    <v>11</v>
  </rv>
  <rv s="3">
    <fb>175.64</fb>
    <v>12</v>
  </rv>
  <rv s="3">
    <fb>44553</fb>
    <v>11</v>
  </rv>
  <rv s="3">
    <fb>176.28</fb>
    <v>12</v>
  </rv>
  <rv s="3">
    <fb>44557</fb>
    <v>11</v>
  </rv>
  <rv s="3">
    <fb>180.33</fb>
    <v>12</v>
  </rv>
  <rv s="3">
    <fb>44558</fb>
    <v>11</v>
  </rv>
  <rv s="3">
    <fb>179.29</fb>
    <v>12</v>
  </rv>
  <rv s="3">
    <fb>44559</fb>
    <v>11</v>
  </rv>
  <rv s="3">
    <fb>179.38</fb>
    <v>12</v>
  </rv>
  <rv s="3">
    <fb>44560</fb>
    <v>11</v>
  </rv>
  <rv s="3">
    <fb>178.2</fb>
    <v>12</v>
  </rv>
  <rv s="3">
    <fb>44561</fb>
    <v>11</v>
  </rv>
  <rv s="3">
    <fb>177.57</fb>
    <v>12</v>
  </rv>
  <rv s="3">
    <fb>44564</fb>
    <v>11</v>
  </rv>
  <rv s="3">
    <fb>182.01</fb>
    <v>12</v>
  </rv>
  <rv s="3">
    <fb>44565</fb>
    <v>11</v>
  </rv>
  <rv s="3">
    <fb>179.7</fb>
    <v>12</v>
  </rv>
  <rv s="3">
    <fb>44566</fb>
    <v>11</v>
  </rv>
  <rv s="3">
    <fb>174.92</fb>
    <v>12</v>
  </rv>
  <rv s="3">
    <fb>44567</fb>
    <v>11</v>
  </rv>
  <rv s="3">
    <fb>172</fb>
    <v>12</v>
  </rv>
  <rv s="3">
    <fb>44568</fb>
    <v>11</v>
  </rv>
  <rv s="3">
    <fb>172.17</fb>
    <v>12</v>
  </rv>
  <rv s="3">
    <fb>44571</fb>
    <v>11</v>
  </rv>
  <rv s="3">
    <fb>172.19</fb>
    <v>12</v>
  </rv>
  <rv s="3">
    <fb>44572</fb>
    <v>11</v>
  </rv>
  <rv s="3">
    <fb>44573</fb>
    <v>11</v>
  </rv>
  <rv s="3">
    <fb>175.53</fb>
    <v>12</v>
  </rv>
  <rv s="3">
    <fb>44574</fb>
    <v>11</v>
  </rv>
  <rv s="3">
    <fb>44575</fb>
    <v>11</v>
  </rv>
  <rv s="3">
    <fb>173.07</fb>
    <v>12</v>
  </rv>
  <rv s="3">
    <fb>44579</fb>
    <v>11</v>
  </rv>
  <rv s="3">
    <fb>169.8</fb>
    <v>12</v>
  </rv>
  <rv s="3">
    <fb>44580</fb>
    <v>11</v>
  </rv>
  <rv s="3">
    <fb>166.23</fb>
    <v>12</v>
  </rv>
  <rv s="3">
    <fb>44581</fb>
    <v>11</v>
  </rv>
  <rv s="3">
    <fb>164.51</fb>
    <v>12</v>
  </rv>
  <rv s="3">
    <fb>44582</fb>
    <v>11</v>
  </rv>
  <rv s="3">
    <fb>162.41</fb>
    <v>12</v>
  </rv>
  <rv s="3">
    <fb>44585</fb>
    <v>11</v>
  </rv>
  <rv s="3">
    <fb>161.62</fb>
    <v>12</v>
  </rv>
  <rv s="3">
    <fb>44586</fb>
    <v>11</v>
  </rv>
  <rv s="3">
    <fb>159.78</fb>
    <v>12</v>
  </rv>
  <rv s="3">
    <fb>44587</fb>
    <v>11</v>
  </rv>
  <rv s="3">
    <fb>159.69</fb>
    <v>12</v>
  </rv>
  <rv s="3">
    <fb>44588</fb>
    <v>11</v>
  </rv>
  <rv s="3">
    <fb>159.22</fb>
    <v>12</v>
  </rv>
  <rv s="3">
    <fb>44589</fb>
    <v>11</v>
  </rv>
  <rv s="3">
    <fb>170.33</fb>
    <v>12</v>
  </rv>
  <rv s="3">
    <fb>44592</fb>
    <v>11</v>
  </rv>
  <rv s="3">
    <fb>174.78</fb>
    <v>12</v>
  </rv>
  <rv s="3">
    <fb>44593</fb>
    <v>11</v>
  </rv>
  <rv s="3">
    <fb>174.61</fb>
    <v>12</v>
  </rv>
  <rv s="3">
    <fb>44594</fb>
    <v>11</v>
  </rv>
  <rv s="3">
    <fb>175.84</fb>
    <v>12</v>
  </rv>
  <rv s="3">
    <fb>44595</fb>
    <v>11</v>
  </rv>
  <rv s="3">
    <fb>172.9</fb>
    <v>12</v>
  </rv>
  <rv s="3">
    <fb>44596</fb>
    <v>11</v>
  </rv>
  <rv s="3">
    <fb>172.39</fb>
    <v>12</v>
  </rv>
  <rv s="3">
    <fb>44599</fb>
    <v>11</v>
  </rv>
  <rv s="3">
    <fb>171.66</fb>
    <v>12</v>
  </rv>
  <rv s="3">
    <fb>44600</fb>
    <v>11</v>
  </rv>
  <rv s="3">
    <fb>174.83</fb>
    <v>12</v>
  </rv>
  <rv s="3">
    <fb>44601</fb>
    <v>11</v>
  </rv>
  <rv s="3">
    <fb>44602</fb>
    <v>11</v>
  </rv>
  <rv s="3">
    <fb>172.12</fb>
    <v>12</v>
  </rv>
  <rv s="3">
    <fb>44603</fb>
    <v>11</v>
  </rv>
  <rv s="3">
    <fb>168.64</fb>
    <v>12</v>
  </rv>
  <rv s="3">
    <fb>44606</fb>
    <v>11</v>
  </rv>
  <rv s="3">
    <fb>168.88</fb>
    <v>12</v>
  </rv>
  <rv s="3">
    <fb>44607</fb>
    <v>11</v>
  </rv>
  <rv s="3">
    <fb>172.79</fb>
    <v>12</v>
  </rv>
  <rv s="3">
    <fb>44608</fb>
    <v>11</v>
  </rv>
  <rv s="3">
    <fb>172.55</fb>
    <v>12</v>
  </rv>
  <rv s="3">
    <fb>44609</fb>
    <v>11</v>
  </rv>
  <rv s="3">
    <fb>44610</fb>
    <v>11</v>
  </rv>
  <rv s="3">
    <fb>167.3</fb>
    <v>12</v>
  </rv>
  <rv s="3">
    <fb>44614</fb>
    <v>11</v>
  </rv>
  <rv s="3">
    <fb>164.32</fb>
    <v>12</v>
  </rv>
  <rv s="3">
    <fb>44615</fb>
    <v>11</v>
  </rv>
  <rv s="3">
    <fb>160.07</fb>
    <v>12</v>
  </rv>
  <rv s="3">
    <fb>44616</fb>
    <v>11</v>
  </rv>
  <rv s="3">
    <fb>162.74</fb>
    <v>12</v>
  </rv>
  <rv s="3">
    <fb>44617</fb>
    <v>11</v>
  </rv>
  <rv s="3">
    <fb>164.85</fb>
    <v>12</v>
  </rv>
  <rv s="3">
    <fb>44620</fb>
    <v>11</v>
  </rv>
  <rv s="3">
    <fb>165.12</fb>
    <v>12</v>
  </rv>
  <rv s="3">
    <fb>44621</fb>
    <v>11</v>
  </rv>
  <rv s="3">
    <fb>163.19999999999999</fb>
    <v>12</v>
  </rv>
  <rv s="3">
    <fb>44622</fb>
    <v>11</v>
  </rv>
  <rv s="3">
    <fb>166.56</fb>
    <v>12</v>
  </rv>
  <rv s="3">
    <fb>44623</fb>
    <v>11</v>
  </rv>
  <rv s="3">
    <fb>44624</fb>
    <v>11</v>
  </rv>
  <rv s="3">
    <fb>163.16999999999999</fb>
    <v>12</v>
  </rv>
  <rv s="3">
    <fb>44627</fb>
    <v>11</v>
  </rv>
  <rv s="3">
    <fb>159.30000000000001</fb>
    <v>12</v>
  </rv>
  <rv s="3">
    <fb>44628</fb>
    <v>11</v>
  </rv>
  <rv s="3">
    <fb>157.44</fb>
    <v>12</v>
  </rv>
  <rv s="3">
    <fb>44629</fb>
    <v>11</v>
  </rv>
  <rv s="3">
    <fb>162.94999999999999</fb>
    <v>12</v>
  </rv>
  <rv s="3">
    <fb>44630</fb>
    <v>11</v>
  </rv>
  <rv s="3">
    <fb>158.52000000000001</fb>
    <v>12</v>
  </rv>
  <rv s="3">
    <fb>44631</fb>
    <v>11</v>
  </rv>
  <rv s="3">
    <fb>154.72999999999999</fb>
    <v>12</v>
  </rv>
  <rv s="3">
    <fb>44634</fb>
    <v>11</v>
  </rv>
  <rv s="3">
    <fb>150.62</fb>
    <v>12</v>
  </rv>
  <rv s="3">
    <fb>44635</fb>
    <v>11</v>
  </rv>
  <rv s="3">
    <fb>155.09</fb>
    <v>12</v>
  </rv>
  <rv s="3">
    <fb>44636</fb>
    <v>11</v>
  </rv>
  <rv s="3">
    <fb>159.59</fb>
    <v>12</v>
  </rv>
  <rv s="3">
    <fb>44637</fb>
    <v>11</v>
  </rv>
  <rv s="3">
    <fb>160.62</fb>
    <v>12</v>
  </rv>
  <rv s="3">
    <fb>44638</fb>
    <v>11</v>
  </rv>
  <rv s="3">
    <fb>163.98</fb>
    <v>12</v>
  </rv>
  <rv s="3">
    <fb>44641</fb>
    <v>11</v>
  </rv>
  <rv s="3">
    <fb>165.38</fb>
    <v>12</v>
  </rv>
  <rv s="3">
    <fb>44642</fb>
    <v>11</v>
  </rv>
  <rv s="3">
    <fb>168.82</fb>
    <v>12</v>
  </rv>
  <rv s="3">
    <fb>44643</fb>
    <v>11</v>
  </rv>
  <rv s="3">
    <fb>170.21</fb>
    <v>12</v>
  </rv>
  <rv s="3">
    <fb>44644</fb>
    <v>11</v>
  </rv>
  <rv s="3">
    <fb>174.07</fb>
    <v>12</v>
  </rv>
  <rv s="3">
    <fb>44645</fb>
    <v>11</v>
  </rv>
  <rv s="3">
    <fb>174.72</fb>
    <v>12</v>
  </rv>
  <rv s="3">
    <fb>44648</fb>
    <v>11</v>
  </rv>
  <rv s="3">
    <fb>175.6</fb>
    <v>12</v>
  </rv>
  <rv s="3">
    <fb>44649</fb>
    <v>11</v>
  </rv>
  <rv s="3">
    <fb>178.96</fb>
    <v>12</v>
  </rv>
  <rv s="3">
    <fb>44650</fb>
    <v>11</v>
  </rv>
  <rv s="3">
    <fb>177.77</fb>
    <v>12</v>
  </rv>
  <rv s="3">
    <fb>44651</fb>
    <v>11</v>
  </rv>
  <rv s="3">
    <fb>44652</fb>
    <v>11</v>
  </rv>
  <rv s="3">
    <fb>174.31</fb>
    <v>12</v>
  </rv>
  <rv s="3">
    <fb>44655</fb>
    <v>11</v>
  </rv>
  <rv s="3">
    <fb>178.44</fb>
    <v>12</v>
  </rv>
  <rv s="3">
    <fb>44656</fb>
    <v>11</v>
  </rv>
  <rv s="3">
    <fb>175.06</fb>
    <v>12</v>
  </rv>
  <rv s="3">
    <fb>44657</fb>
    <v>11</v>
  </rv>
  <rv s="3">
    <fb>171.83</fb>
    <v>12</v>
  </rv>
  <rv s="3">
    <fb>44658</fb>
    <v>11</v>
  </rv>
  <rv s="3">
    <fb>172.14</fb>
    <v>12</v>
  </rv>
  <rv s="3">
    <fb>44659</fb>
    <v>11</v>
  </rv>
  <rv s="3">
    <fb>170.09</fb>
    <v>12</v>
  </rv>
  <rv s="3">
    <fb>44662</fb>
    <v>11</v>
  </rv>
  <rv s="3">
    <fb>165.75</fb>
    <v>12</v>
  </rv>
  <rv s="3">
    <fb>44663</fb>
    <v>11</v>
  </rv>
  <rv s="3">
    <fb>167.66</fb>
    <v>12</v>
  </rv>
  <rv s="3">
    <fb>44664</fb>
    <v>11</v>
  </rv>
  <rv s="3">
    <fb>170.4</fb>
    <v>12</v>
  </rv>
  <rv s="3">
    <fb>44665</fb>
    <v>11</v>
  </rv>
  <rv s="3">
    <fb>165.29</fb>
    <v>12</v>
  </rv>
  <rv s="3">
    <fb>44669</fb>
    <v>11</v>
  </rv>
  <rv s="3">
    <fb>165.07</fb>
    <v>12</v>
  </rv>
  <rv s="3">
    <fb>44670</fb>
    <v>11</v>
  </rv>
  <rv s="3">
    <fb>167.4</fb>
    <v>12</v>
  </rv>
  <rv s="3">
    <fb>44671</fb>
    <v>11</v>
  </rv>
  <rv s="3">
    <fb>167.23</fb>
    <v>12</v>
  </rv>
  <rv s="3">
    <fb>44672</fb>
    <v>11</v>
  </rv>
  <rv s="3">
    <fb>166.42</fb>
    <v>12</v>
  </rv>
  <rv s="3">
    <fb>44673</fb>
    <v>11</v>
  </rv>
  <rv s="3">
    <fb>161.79</fb>
    <v>12</v>
  </rv>
  <rv s="3">
    <fb>44676</fb>
    <v>11</v>
  </rv>
  <rv s="3">
    <fb>162.88</fb>
    <v>12</v>
  </rv>
  <rv s="3">
    <fb>44677</fb>
    <v>11</v>
  </rv>
  <rv s="3">
    <fb>156.80000000000001</fb>
    <v>12</v>
  </rv>
  <rv s="3">
    <fb>44678</fb>
    <v>11</v>
  </rv>
  <rv s="3">
    <fb>156.57</fb>
    <v>12</v>
  </rv>
  <rv s="3">
    <fb>44679</fb>
    <v>11</v>
  </rv>
  <rv s="3">
    <fb>163.63999999999999</fb>
    <v>12</v>
  </rv>
  <rv s="3">
    <fb>44680</fb>
    <v>11</v>
  </rv>
  <rv s="3">
    <fb>157.65</fb>
    <v>12</v>
  </rv>
  <rv s="3">
    <fb>44683</fb>
    <v>11</v>
  </rv>
  <rv s="3">
    <fb>157.96</fb>
    <v>12</v>
  </rv>
  <rv s="3">
    <fb>44684</fb>
    <v>11</v>
  </rv>
  <rv s="3">
    <fb>159.47999999999999</fb>
    <v>12</v>
  </rv>
  <rv s="3">
    <fb>44685</fb>
    <v>11</v>
  </rv>
  <rv s="3">
    <fb>166.02</fb>
    <v>12</v>
  </rv>
  <rv s="3">
    <fb>44686</fb>
    <v>11</v>
  </rv>
  <rv s="3">
    <fb>156.77000000000001</fb>
    <v>12</v>
  </rv>
  <rv s="3">
    <fb>44687</fb>
    <v>11</v>
  </rv>
  <rv s="3">
    <fb>157.28</fb>
    <v>12</v>
  </rv>
  <rv s="3">
    <fb>44690</fb>
    <v>11</v>
  </rv>
  <rv s="3">
    <fb>152.06</fb>
    <v>12</v>
  </rv>
  <rv s="3">
    <fb>44691</fb>
    <v>11</v>
  </rv>
  <rv s="3">
    <fb>154.51</fb>
    <v>12</v>
  </rv>
  <rv s="3">
    <fb>44692</fb>
    <v>11</v>
  </rv>
  <rv s="3">
    <fb>146.5</fb>
    <v>12</v>
  </rv>
  <rv s="3">
    <fb>44693</fb>
    <v>11</v>
  </rv>
  <rv s="3">
    <fb>142.56</fb>
    <v>12</v>
  </rv>
  <rv s="3">
    <fb>44694</fb>
    <v>11</v>
  </rv>
  <rv s="3">
    <fb>147.11000000000001</fb>
    <v>12</v>
  </rv>
  <rv s="3">
    <fb>44697</fb>
    <v>11</v>
  </rv>
  <rv s="3">
    <fb>145.54</fb>
    <v>12</v>
  </rv>
  <rv s="3">
    <fb>44698</fb>
    <v>11</v>
  </rv>
  <rv s="3">
    <fb>149.24</fb>
    <v>12</v>
  </rv>
  <rv s="3">
    <fb>44699</fb>
    <v>11</v>
  </rv>
  <rv s="3">
    <fb>140.82</fb>
    <v>12</v>
  </rv>
  <rv s="3">
    <fb>44700</fb>
    <v>11</v>
  </rv>
  <rv s="3">
    <fb>137.35</fb>
    <v>12</v>
  </rv>
  <rv s="3">
    <fb>44701</fb>
    <v>11</v>
  </rv>
  <rv s="3">
    <fb>137.59</fb>
    <v>12</v>
  </rv>
  <rv s="3">
    <fb>44704</fb>
    <v>11</v>
  </rv>
  <rv s="3">
    <fb>143.11000000000001</fb>
    <v>12</v>
  </rv>
  <rv s="3">
    <fb>44705</fb>
    <v>11</v>
  </rv>
  <rv s="3">
    <fb>140.36000000000001</fb>
    <v>12</v>
  </rv>
  <rv s="3">
    <fb>44706</fb>
    <v>11</v>
  </rv>
  <rv s="3">
    <fb>140.52000000000001</fb>
    <v>12</v>
  </rv>
  <rv s="3">
    <fb>44707</fb>
    <v>11</v>
  </rv>
  <rv s="3">
    <fb>143.78</fb>
    <v>12</v>
  </rv>
  <rv s="3">
    <fb>44708</fb>
    <v>11</v>
  </rv>
  <rv s="3">
    <fb>149.63999999999999</fb>
    <v>12</v>
  </rv>
  <rv s="3">
    <fb>44712</fb>
    <v>11</v>
  </rv>
  <rv s="3">
    <fb>148.84</fb>
    <v>12</v>
  </rv>
  <rv s="3">
    <fb>44713</fb>
    <v>11</v>
  </rv>
  <rv s="3">
    <fb>148.71</fb>
    <v>12</v>
  </rv>
  <rv s="3">
    <fb>44714</fb>
    <v>11</v>
  </rv>
  <rv s="3">
    <fb>151.21</fb>
    <v>12</v>
  </rv>
  <rv s="3">
    <fb>44715</fb>
    <v>11</v>
  </rv>
  <rv s="3">
    <fb>145.38</fb>
    <v>12</v>
  </rv>
  <rv s="3">
    <fb>44718</fb>
    <v>11</v>
  </rv>
  <rv s="3">
    <fb>146.13999999999999</fb>
    <v>12</v>
  </rv>
  <rv s="3">
    <fb>44719</fb>
    <v>11</v>
  </rv>
  <rv s="3">
    <fb>44720</fb>
    <v>11</v>
  </rv>
  <rv s="3">
    <fb>147.96</fb>
    <v>12</v>
  </rv>
  <rv s="3">
    <fb>44721</fb>
    <v>11</v>
  </rv>
  <rv s="3">
    <fb>142.63999999999999</fb>
    <v>12</v>
  </rv>
  <rv s="3">
    <fb>44722</fb>
    <v>11</v>
  </rv>
  <rv s="3">
    <fb>137.13</fb>
    <v>12</v>
  </rv>
  <rv s="3">
    <fb>44725</fb>
    <v>11</v>
  </rv>
  <rv s="3">
    <fb>131.88</fb>
    <v>12</v>
  </rv>
  <rv s="3">
    <fb>44726</fb>
    <v>11</v>
  </rv>
  <rv s="3">
    <fb>132.76</fb>
    <v>12</v>
  </rv>
  <rv s="3">
    <fb>44727</fb>
    <v>11</v>
  </rv>
  <rv s="3">
    <fb>135.43</fb>
    <v>12</v>
  </rv>
  <rv s="3">
    <fb>44728</fb>
    <v>11</v>
  </rv>
  <rv s="3">
    <fb>130.06</fb>
    <v>12</v>
  </rv>
  <rv s="3">
    <fb>44729</fb>
    <v>11</v>
  </rv>
  <rv s="3">
    <fb>131.56</fb>
    <v>12</v>
  </rv>
  <rv s="3">
    <fb>44733</fb>
    <v>11</v>
  </rv>
  <rv s="3">
    <fb>135.87</fb>
    <v>12</v>
  </rv>
  <rv s="3">
    <fb>44734</fb>
    <v>11</v>
  </rv>
  <rv s="3">
    <fb>135.35</fb>
    <v>12</v>
  </rv>
  <rv s="3">
    <fb>44735</fb>
    <v>11</v>
  </rv>
  <rv s="3">
    <fb>138.27000000000001</fb>
    <v>12</v>
  </rv>
  <rv s="3">
    <fb>44736</fb>
    <v>11</v>
  </rv>
  <rv s="3">
    <fb>141.66</fb>
    <v>12</v>
  </rv>
  <rv s="3">
    <fb>44739</fb>
    <v>11</v>
  </rv>
  <rv s="3">
    <fb>44740</fb>
    <v>11</v>
  </rv>
  <rv s="3">
    <fb>137.44</fb>
    <v>12</v>
  </rv>
  <rv s="3">
    <fb>44741</fb>
    <v>11</v>
  </rv>
  <rv s="3">
    <fb>139.22999999999999</fb>
    <v>12</v>
  </rv>
  <rv s="3">
    <fb>44742</fb>
    <v>11</v>
  </rv>
  <rv s="3">
    <fb>136.72</fb>
    <v>12</v>
  </rv>
  <rv s="3">
    <fb>44743</fb>
    <v>11</v>
  </rv>
  <rv s="3">
    <fb>138.93</fb>
    <v>12</v>
  </rv>
  <rv s="3">
    <fb>44747</fb>
    <v>11</v>
  </rv>
  <rv s="3">
    <fb>141.56</fb>
    <v>12</v>
  </rv>
  <rv s="3">
    <fb>44748</fb>
    <v>11</v>
  </rv>
  <rv s="3">
    <fb>142.91999999999999</fb>
    <v>12</v>
  </rv>
  <rv s="3">
    <fb>44749</fb>
    <v>11</v>
  </rv>
  <rv s="3">
    <fb>146.35</fb>
    <v>12</v>
  </rv>
  <rv s="3">
    <fb>44750</fb>
    <v>11</v>
  </rv>
  <rv s="3">
    <fb>147.04</fb>
    <v>12</v>
  </rv>
  <rv s="3">
    <fb>44753</fb>
    <v>11</v>
  </rv>
  <rv s="3">
    <fb>144.87</fb>
    <v>12</v>
  </rv>
  <rv s="3">
    <fb>44754</fb>
    <v>11</v>
  </rv>
  <rv s="3">
    <fb>145.86000000000001</fb>
    <v>12</v>
  </rv>
  <rv s="3">
    <fb>44755</fb>
    <v>11</v>
  </rv>
  <rv s="3">
    <fb>145.49</fb>
    <v>12</v>
  </rv>
  <rv s="3">
    <fb>44756</fb>
    <v>11</v>
  </rv>
  <rv s="3">
    <fb>148.47</fb>
    <v>12</v>
  </rv>
  <rv s="3">
    <fb>44757</fb>
    <v>11</v>
  </rv>
  <rv s="3">
    <fb>150.16999999999999</fb>
    <v>12</v>
  </rv>
  <rv s="3">
    <fb>44760</fb>
    <v>11</v>
  </rv>
  <rv s="3">
    <fb>147.07</fb>
    <v>12</v>
  </rv>
  <rv s="3">
    <fb>44761</fb>
    <v>11</v>
  </rv>
  <rv s="3">
    <fb>44762</fb>
    <v>11</v>
  </rv>
  <rv s="3">
    <fb>153.04</fb>
    <v>12</v>
  </rv>
  <rv s="3">
    <fb>44763</fb>
    <v>11</v>
  </rv>
  <rv s="3">
    <fb>155.35</fb>
    <v>12</v>
  </rv>
  <rv s="3">
    <fb>44764</fb>
    <v>11</v>
  </rv>
  <rv s="3">
    <fb>154.09</fb>
    <v>12</v>
  </rv>
  <rv s="3">
    <fb>44767</fb>
    <v>11</v>
  </rv>
  <rv s="3">
    <fb>152.94999999999999</fb>
    <v>12</v>
  </rv>
  <rv s="3">
    <fb>44768</fb>
    <v>11</v>
  </rv>
  <rv s="3">
    <fb>151.6</fb>
    <v>12</v>
  </rv>
  <rv s="3">
    <fb>44769</fb>
    <v>11</v>
  </rv>
  <rv s="3">
    <fb>156.79</fb>
    <v>12</v>
  </rv>
  <rv s="3">
    <fb>44770</fb>
    <v>11</v>
  </rv>
  <rv s="3">
    <fb>157.35</fb>
    <v>12</v>
  </rv>
  <rv s="3">
    <fb>44771</fb>
    <v>11</v>
  </rv>
  <rv s="3">
    <fb>162.51</fb>
    <v>12</v>
  </rv>
  <rv s="3">
    <fb>44774</fb>
    <v>11</v>
  </rv>
  <rv s="3">
    <fb>161.51</fb>
    <v>12</v>
  </rv>
  <rv s="3">
    <fb>44775</fb>
    <v>11</v>
  </rv>
  <rv s="3">
    <fb>160.01</fb>
    <v>12</v>
  </rv>
  <rv s="3">
    <fb>44776</fb>
    <v>11</v>
  </rv>
  <rv s="3">
    <fb>166.13</fb>
    <v>12</v>
  </rv>
  <rv s="3">
    <fb>44777</fb>
    <v>11</v>
  </rv>
  <rv s="3">
    <fb>165.81</fb>
    <v>12</v>
  </rv>
  <rv s="3">
    <fb>44778</fb>
    <v>11</v>
  </rv>
  <rv s="3">
    <fb>165.35</fb>
    <v>12</v>
  </rv>
  <rv s="3">
    <fb>44781</fb>
    <v>11</v>
  </rv>
  <rv s="3">
    <fb>164.87</fb>
    <v>12</v>
  </rv>
  <rv s="3">
    <fb>44782</fb>
    <v>11</v>
  </rv>
  <rv s="3">
    <fb>164.92</fb>
    <v>12</v>
  </rv>
  <rv s="3">
    <fb>44783</fb>
    <v>11</v>
  </rv>
  <rv s="3">
    <fb>169.24</fb>
    <v>12</v>
  </rv>
  <rv s="3">
    <fb>44784</fb>
    <v>11</v>
  </rv>
  <rv s="3">
    <fb>168.49</fb>
    <v>12</v>
  </rv>
  <rv s="3">
    <fb>44785</fb>
    <v>11</v>
  </rv>
  <rv s="3">
    <fb>172.1</fb>
    <v>12</v>
  </rv>
  <rv s="3">
    <fb>44788</fb>
    <v>11</v>
  </rv>
  <rv s="3">
    <fb>173.19</fb>
    <v>12</v>
  </rv>
  <rv s="3">
    <fb>44789</fb>
    <v>11</v>
  </rv>
  <rv s="3">
    <fb>173.03</fb>
    <v>12</v>
  </rv>
  <rv s="3">
    <fb>44790</fb>
    <v>11</v>
  </rv>
  <rv s="3">
    <fb>174.55</fb>
    <v>12</v>
  </rv>
  <rv s="3">
    <fb>44791</fb>
    <v>11</v>
  </rv>
  <rv s="3">
    <fb>174.15</fb>
    <v>12</v>
  </rv>
  <rv s="3">
    <fb>44792</fb>
    <v>11</v>
  </rv>
  <rv s="3">
    <fb>171.52</fb>
    <v>12</v>
  </rv>
  <rv s="5">
    <v>19</v>
    <v>afpqz2</v>
    <v>Daily</v>
    <v>44686</v>
    <v>44686</v>
    <v>0</v>
    <v>1</v>
    <v>637873056000000000,637921847290773078,0</v>
    <v>0</v>
    <v>afpqz2</v>
    <v>XFRA:ZAL</v>
    <v>1</v>
  </rv>
  <rv s="5">
    <v>19</v>
    <v>af7tpr</v>
    <v>Daily</v>
    <v>44713</v>
    <v>44713</v>
    <v>0</v>
    <v>1</v>
    <v>637896384000000000,637921090726397013,0</v>
    <v>0</v>
    <v>af7tpr</v>
    <v>XFRA:DB1</v>
    <v>2</v>
  </rv>
  <rv s="5">
    <v>19</v>
    <v>afgjxm</v>
    <v>Daily</v>
    <v>44277</v>
    <v>44277</v>
    <v>0</v>
    <v>1</v>
    <v>637519680000000000,637921849062753885,0</v>
    <v>0</v>
    <v>afgjxm</v>
    <v>XFRA:NFC</v>
    <v>3</v>
  </rv>
  <rv s="5">
    <v>19</v>
    <v>afnjim</v>
    <v>Daily</v>
    <v>43696</v>
    <v>43696</v>
    <v>0</v>
    <v>1</v>
    <v>637017696000000000,637921848886622420,0</v>
    <v>0</v>
    <v>afnjim</v>
    <v>XFRA:VFP</v>
    <v>4</v>
  </rv>
  <rv s="5">
    <v>19</v>
    <v>afl8p2</v>
    <v>Daily</v>
    <v>44246</v>
    <v>44246</v>
    <v>0</v>
    <v>1</v>
    <v>637492896000000000,637921848256457924,0</v>
    <v>0</v>
    <v>afl8p2</v>
    <v>XFRA:SRB</v>
    <v>5</v>
  </rv>
  <rv s="5">
    <v>19</v>
    <v>af5lim</v>
    <v>Daily</v>
    <v>44704</v>
    <v>44704</v>
    <v>0</v>
    <v>1</v>
    <v>637888608000000000,637921035577671728,0</v>
    <v>0</v>
    <v>af5lim</v>
    <v>XFRA:BMW</v>
    <v>6</v>
  </rv>
  <rv s="5">
    <v>20</v>
    <v>a1mou2</v>
    <v>Daily</v>
    <v>44430</v>
    <v>44795</v>
    <v>0</v>
    <v>1</v>
    <v>637964640000000000,637967763492847448,0</v>
    <v>7</v>
    <v>a1mou2</v>
    <v>XNAS:AAPL</v>
    <v>8</v>
  </rv>
  <rv s="5">
    <v>20</v>
    <v>a1mou2</v>
    <v>Daily</v>
    <v>44704</v>
    <v>44704</v>
    <v>0</v>
    <v>1</v>
    <v>637888608000000000,637967763496511860,0</v>
    <v>0</v>
    <v>a1mou2</v>
    <v>XNAS:AAPL</v>
    <v>9</v>
  </rv>
  <rv s="5">
    <v>19</v>
    <v>afn6p2</v>
    <v>Daily</v>
    <v>44734</v>
    <v>44734</v>
    <v>0</v>
    <v>1</v>
    <v>637914528000000000,637921057665430510,0</v>
    <v>0</v>
    <v>afn6p2</v>
    <v>XFRA:UNVB</v>
    <v>10</v>
  </rv>
  <rv s="5">
    <v>19</v>
    <v>afej9c</v>
    <v>Daily</v>
    <v>43913</v>
    <v>43913</v>
    <v>0</v>
    <v>1</v>
    <v>637205184000000000,637921847378681201,0</v>
    <v>0</v>
    <v>afej9c</v>
    <v>XFRA:LHA</v>
    <v>11</v>
  </rv>
</rvData>
</file>

<file path=xl/richData/rdrichvaluestructure.xml><?xml version="1.0" encoding="utf-8"?>
<rvStructures xmlns="http://schemas.microsoft.com/office/spreadsheetml/2017/richdata" count="6">
  <s t="_hyperlink">
    <k n="Address" t="s"/>
    <k n="Text" t="s"/>
  </s>
  <s t="_linkedentitycore">
    <k n="_CanonicalPropertyNames" t="spb"/>
    <k n="_Display" t="spb"/>
    <k n="_DisplayString" t="s"/>
    <k n="_Flags" t="spb"/>
    <k n="_Format" t="spb"/>
    <k n="_Icon" t="s"/>
    <k n="_SubLabel" t="spb"/>
    <k n="%EntityCulture" t="s"/>
    <k n="%EntityId" t="s"/>
    <k n="%EntityServiceId"/>
    <k n="%IsRefreshable" t="b"/>
    <k n="%ProviderInfo" t="s"/>
    <k n="52-Wochen-Hoch"/>
    <k n="52-Wochen-Tief"/>
    <k n="Änderung"/>
    <k n="Änderung (%)"/>
    <k n="Ausstehende Aktien"/>
    <k n="Beschreibung" t="s"/>
    <k n="Beta"/>
    <k n="Börsenwert"/>
    <k n="Exchange" t="s"/>
    <k n="Exchange-Abkürzung" t="s"/>
    <k n="ExchangeID" t="s"/>
    <k n="Hauptsitz" t="s"/>
    <k n="Hoch"/>
    <k n="Industrie" t="s"/>
    <k n="Instrumententyp" t="s"/>
    <k n="KGV"/>
    <k n="LearnMoreOnLink" t="r"/>
    <k n="Letzte Handelszeit"/>
    <k n="Mitarbeitende"/>
    <k n="Name" t="s"/>
    <k n="Niedrig"/>
    <k n="Offizieller Name" t="s"/>
    <k n="Öffnen"/>
    <k n="Preis"/>
    <k n="Schlusskurs des Vortags"/>
    <k n="Ticker-Symbol" t="s"/>
    <k n="UniqueName" t="s"/>
    <k n="Unternehmensgründungsjahr"/>
    <k n="Volumen"/>
    <k n="Volumendurchschnitt"/>
    <k n="Währung" t="s"/>
  </s>
  <s t="_linkedentity">
    <k n="%cvi" t="r"/>
  </s>
  <s t="_formattednumber">
    <k n="_Format" t="spb"/>
  </s>
  <s t="_linkedentitycore">
    <k n="_CanonicalPropertyNames" t="spb"/>
    <k n="_Display" t="spb"/>
    <k n="_DisplayString" t="s"/>
    <k n="_Flags" t="spb"/>
    <k n="_Format" t="spb"/>
    <k n="_Icon" t="s"/>
    <k n="_SubLabel" t="spb"/>
    <k n="%EntityCulture" t="s"/>
    <k n="%EntityId" t="s"/>
    <k n="%EntityServiceId"/>
    <k n="%IsRefreshable" t="b"/>
    <k n="%ProviderInfo" t="s"/>
    <k n="52-Wochen-Hoch"/>
    <k n="52-Wochen-Tief"/>
    <k n="Änderung"/>
    <k n="Änderung (%)"/>
    <k n="Hoch"/>
    <k n="Instrumententyp" t="s"/>
    <k n="Letzte Handelszeit"/>
    <k n="Name" t="s"/>
    <k n="Niedrig"/>
    <k n="Öffnen"/>
    <k n="Preis"/>
    <k n="Schlusskurs des Vortags"/>
    <k n="Ticker-Symbol" t="s"/>
    <k n="UniqueName" t="s"/>
    <k n="Von Währung" t="s"/>
    <k n="Währung" t="s"/>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2">
    <a count="43">
      <v t="s">%EntityServiceId</v>
      <v t="s">_Format</v>
      <v t="s">%IsRefreshable</v>
      <v t="s">_CanonicalPropertyNames</v>
      <v t="s">%EntityCulture</v>
      <v t="s">%EntityId</v>
      <v t="s">_Icon</v>
      <v t="s">_Display</v>
      <v t="s">Name</v>
      <v t="s">_SubLabel</v>
      <v t="s">Preis</v>
      <v t="s">Exchange</v>
      <v t="s">Offizieller Name</v>
      <v t="s">Letzte Handelszeit</v>
      <v t="s">Ticker-Symbol</v>
      <v t="s">Exchange-Abkürzung</v>
      <v t="s">Änderung</v>
      <v t="s">Änderung (%)</v>
      <v t="s">Währung</v>
      <v t="s">Schlusskurs des Vortags</v>
      <v t="s">Öffnen</v>
      <v t="s">Hoch</v>
      <v t="s">Niedrig</v>
      <v t="s">52-Wochen-Hoch</v>
      <v t="s">52-Wochen-Tief</v>
      <v t="s">Volumen</v>
      <v t="s">Volumendurchschnitt</v>
      <v t="s">Börsenwert</v>
      <v t="s">Beta</v>
      <v t="s">KGV</v>
      <v t="s">Ausstehende Aktien</v>
      <v t="s">Beschreibung</v>
      <v t="s">Mitarbeitende</v>
      <v t="s">Hauptsitz</v>
      <v t="s">Industrie</v>
      <v t="s">Instrumententyp</v>
      <v t="s">Unternehmensgründungsjahr</v>
      <v t="s">_Flags</v>
      <v t="s">UniqueName</v>
      <v t="s">_DisplayString</v>
      <v t="s">LearnMoreOnLink</v>
      <v t="s">ExchangeID</v>
      <v t="s">%ProviderInfo</v>
    </a>
    <a count="28">
      <v t="s">%EntityServiceId</v>
      <v t="s">_Format</v>
      <v t="s">%IsRefreshable</v>
      <v t="s">_CanonicalPropertyNames</v>
      <v t="s">%EntityCulture</v>
      <v t="s">%EntityId</v>
      <v t="s">_Icon</v>
      <v t="s">_Display</v>
      <v t="s">Name</v>
      <v t="s">Preis</v>
      <v t="s">_SubLabel</v>
      <v t="s">Letzte Handelszeit</v>
      <v t="s">Ticker-Symbol</v>
      <v t="s">Änderung</v>
      <v t="s">Änderung (%)</v>
      <v t="s">Währung</v>
      <v t="s">Von Währung</v>
      <v t="s">Schlusskurs des Vortags</v>
      <v t="s">Öffnen</v>
      <v t="s">Hoch</v>
      <v t="s">Niedrig</v>
      <v t="s">52-Wochen-Hoch</v>
      <v t="s">52-Wochen-Tief</v>
      <v t="s">Instrumententyp</v>
      <v t="s">_Flags</v>
      <v t="s">UniqueName</v>
      <v t="s">_DisplayString</v>
      <v t="s">%ProviderInfo</v>
    </a>
  </spbArrays>
  <spbData count="21">
    <spb s="0">
      <v>P/E</v>
      <v>Beta</v>
      <v>High</v>
      <v>Name</v>
      <v>Price</v>
      <v>Open</v>
      <v>Low</v>
      <v>Volume</v>
      <v>Currency</v>
      <v>Exchange</v>
      <v>Change</v>
      <v>Headquarters</v>
      <v>Industry</v>
      <v>Market cap</v>
      <v>ExchangeID</v>
      <v>UniqueName</v>
      <v>Description</v>
      <v>Change (%)</v>
      <v>%ProviderInfo</v>
      <v>Employees</v>
      <v>Ticker symbol</v>
      <v>52 week high</v>
      <v>52 week low</v>
      <v>Instrument type</v>
      <v>LearnMoreOnLink</v>
      <v>Official name</v>
      <v>Shares outstanding</v>
      <v>Exchange abbreviation</v>
      <v>Last trade time</v>
      <v>Volume average</v>
      <v>Previous close</v>
      <v>Year incorporated</v>
    </spb>
    <spb s="1">
      <v>0</v>
      <v>Name</v>
      <v>LearnMoreOnLink</v>
    </spb>
    <spb s="2">
      <v>0</v>
      <v>0</v>
      <v>0</v>
    </spb>
    <spb s="3">
      <v>2</v>
      <v>2</v>
      <v>2</v>
      <v>2</v>
    </spb>
    <spb s="4">
      <v>1</v>
      <v>1</v>
      <v>2</v>
      <v>3</v>
      <v>2</v>
      <v>2</v>
      <v>4</v>
      <v>2</v>
      <v>2</v>
      <v>5</v>
      <v>4</v>
      <v>6</v>
      <v>2</v>
      <v>2</v>
      <v>7</v>
      <v>4</v>
      <v>8</v>
      <v>4</v>
      <v>2</v>
      <v>9</v>
    </spb>
    <spb s="5">
      <v>Echtzeit  Nasdaq Letzter Verkauf</v>
      <v xml:space="preserve">seit der vorherigen Schließung </v>
      <v>Quelle: Nasdaq Letzter Verkauf</v>
      <v xml:space="preserve">seit der vorherigen Schließung </v>
      <v>GMT</v>
    </spb>
    <spb s="4">
      <v>1</v>
      <v>1</v>
      <v>10</v>
      <v>3</v>
      <v>10</v>
      <v>10</v>
      <v>4</v>
      <v>10</v>
      <v>10</v>
      <v>11</v>
      <v>4</v>
      <v>6</v>
      <v>10</v>
      <v>10</v>
      <v>7</v>
      <v>4</v>
      <v>8</v>
      <v>4</v>
      <v>10</v>
      <v>9</v>
    </spb>
    <spb s="6">
      <v>15 Minuten verzögert</v>
      <v xml:space="preserve">seit der vorherigen Schließung </v>
      <v xml:space="preserve">seit der vorherigen Schließung </v>
      <v>GMT</v>
    </spb>
    <spb s="7">
      <v>10</v>
    </spb>
    <spb s="4">
      <v>1</v>
      <v>1</v>
      <v>10</v>
      <v>3</v>
      <v>10</v>
      <v>10</v>
      <v>4</v>
      <v>10</v>
      <v>10</v>
      <v>12</v>
      <v>4</v>
      <v>6</v>
      <v>10</v>
      <v>10</v>
      <v>7</v>
      <v>4</v>
      <v>8</v>
      <v>4</v>
      <v>10</v>
      <v>9</v>
    </spb>
    <spb s="4">
      <v>1</v>
      <v>1</v>
      <v>10</v>
      <v>3</v>
      <v>10</v>
      <v>10</v>
      <v>4</v>
      <v>10</v>
      <v>10</v>
      <v>5</v>
      <v>4</v>
      <v>6</v>
      <v>10</v>
      <v>10</v>
      <v>7</v>
      <v>4</v>
      <v>8</v>
      <v>4</v>
      <v>10</v>
      <v>9</v>
    </spb>
    <spb s="7">
      <v>13</v>
    </spb>
    <spb s="7">
      <v>2</v>
    </spb>
    <spb s="8">
      <v>High</v>
      <v>Name</v>
      <v>Price</v>
      <v>Open</v>
      <v>Low</v>
      <v>Currency</v>
      <v>Change</v>
      <v>UniqueName</v>
      <v>From currency</v>
      <v>Change (%)</v>
      <v>%ProviderInfo</v>
      <v>Ticker symbol</v>
      <v>52 week high</v>
      <v>52 week low</v>
      <v>Instrument type</v>
      <v>Last trade time</v>
      <v>Previous close</v>
    </spb>
    <spb s="9">
      <v>1</v>
      <v>Name</v>
    </spb>
    <spb s="10">
      <v>2</v>
      <v>2</v>
    </spb>
    <spb s="11">
      <v>2</v>
      <v>3</v>
      <v>2</v>
      <v>2</v>
      <v>2</v>
      <v>2</v>
      <v>6</v>
      <v>2</v>
      <v>2</v>
      <v>7</v>
      <v>8</v>
      <v>2</v>
    </spb>
    <spb s="12">
      <v>GMT</v>
    </spb>
    <spb s="11">
      <v>10</v>
      <v>3</v>
      <v>10</v>
      <v>10</v>
      <v>10</v>
      <v>10</v>
      <v>6</v>
      <v>10</v>
      <v>10</v>
      <v>7</v>
      <v>8</v>
      <v>10</v>
    </spb>
    <spb s="13">
      <v>13</v>
      <v>10</v>
    </spb>
    <spb s="13">
      <v>13</v>
      <v>2</v>
    </spb>
  </spbData>
</supportingPropertyBags>
</file>

<file path=xl/richData/rdsupportingpropertybagstructure.xml><?xml version="1.0" encoding="utf-8"?>
<spbStructures xmlns="http://schemas.microsoft.com/office/spreadsheetml/2017/richdata2" count="14">
  <s>
    <k n="KGV" t="s"/>
    <k n="Beta" t="s"/>
    <k n="Hoch" t="s"/>
    <k n="Name" t="s"/>
    <k n="Preis" t="s"/>
    <k n="Öffnen" t="s"/>
    <k n="Niedrig" t="s"/>
    <k n="Volumen" t="s"/>
    <k n="Währung" t="s"/>
    <k n="Exchange" t="s"/>
    <k n="Änderung" t="s"/>
    <k n="Hauptsitz" t="s"/>
    <k n="Industrie" t="s"/>
    <k n="Börsenwert" t="s"/>
    <k n="ExchangeID" t="s"/>
    <k n="UniqueName" t="s"/>
    <k n="Beschreibung" t="s"/>
    <k n="Änderung (%)" t="s"/>
    <k n="%ProviderInfo" t="s"/>
    <k n="Mitarbeitende" t="s"/>
    <k n="Ticker-Symbol" t="s"/>
    <k n="52-Wochen-Hoch" t="s"/>
    <k n="52-Wochen-Tief" t="s"/>
    <k n="Instrumententyp" t="s"/>
    <k n="LearnMoreOnLink" t="s"/>
    <k n="Offizieller Name" t="s"/>
    <k n="Ausstehende Aktien" t="s"/>
    <k n="Exchange-Abkürzung" t="s"/>
    <k n="Letzte Handelszeit" t="s"/>
    <k n="Volumendurchschnitt" t="s"/>
    <k n="Schlusskurs des Vortags" t="s"/>
    <k n="Unternehmensgründungsjahr" t="s"/>
  </s>
  <s>
    <k n="^Order" t="spba"/>
    <k n="TitleProperty" t="s"/>
    <k n="SubTitleProperty" t="s"/>
  </s>
  <s>
    <k n="ShowInCardView" t="b"/>
    <k n="ShowInDotNotation" t="b"/>
    <k n="ShowInAutoComplete" t="b"/>
  </s>
  <s>
    <k n="ExchangeID" t="spb"/>
    <k n="UniqueName" t="spb"/>
    <k n="`%ProviderInfo" t="spb"/>
    <k n="LearnMoreOnLink" t="spb"/>
  </s>
  <s>
    <k n="KGV" t="i"/>
    <k n="Beta" t="i"/>
    <k n="Hoch" t="i"/>
    <k n="Name" t="i"/>
    <k n="Preis" t="i"/>
    <k n="Niedrig" t="i"/>
    <k n="Volumen" t="i"/>
    <k n="`Öffnen" t="i"/>
    <k n="`Änderung" t="i"/>
    <k n="Börsenwert" t="i"/>
    <k n="Mitarbeitende" t="i"/>
    <k n="`Änderung (%)" t="i"/>
    <k n="52-Wochen-Hoch" t="i"/>
    <k n="52-Wochen-Tief" t="i"/>
    <k n="`%EntityServiceId" t="i"/>
    <k n="Ausstehende Aktien" t="i"/>
    <k n="Letzte Handelszeit" t="i"/>
    <k n="Volumendurchschnitt" t="i"/>
    <k n="Schlusskurs des Vortags" t="i"/>
    <k n="Unternehmensgründungsjahr" t="i"/>
  </s>
  <s>
    <k n="Preis" t="s"/>
    <k n="`Änderung" t="s"/>
    <k n="ExchangeID" t="s"/>
    <k n="`Änderung (%)" t="s"/>
    <k n="Letzte Handelszeit" t="s"/>
  </s>
  <s>
    <k n="Preis" t="s"/>
    <k n="`Änderung" t="s"/>
    <k n="`Änderung (%)" t="s"/>
    <k n="Letzte Handelszeit" t="s"/>
  </s>
  <s>
    <k n="_Self" t="i"/>
  </s>
  <s>
    <k n="Hoch" t="s"/>
    <k n="Name" t="s"/>
    <k n="Preis" t="s"/>
    <k n="Öffnen" t="s"/>
    <k n="Niedrig" t="s"/>
    <k n="Währung" t="s"/>
    <k n="Änderung" t="s"/>
    <k n="UniqueName" t="s"/>
    <k n="Von Währung" t="s"/>
    <k n="Änderung (%)" t="s"/>
    <k n="%ProviderInfo" t="s"/>
    <k n="Ticker-Symbol" t="s"/>
    <k n="52-Wochen-Hoch" t="s"/>
    <k n="52-Wochen-Tief" t="s"/>
    <k n="Instrumententyp" t="s"/>
    <k n="Letzte Handelszeit" t="s"/>
    <k n="Schlusskurs des Vortags" t="s"/>
  </s>
  <s>
    <k n="^Order" t="spba"/>
    <k n="TitleProperty" t="s"/>
  </s>
  <s>
    <k n="UniqueName" t="spb"/>
    <k n="`%ProviderInfo" t="spb"/>
  </s>
  <s>
    <k n="Hoch" t="i"/>
    <k n="Name" t="i"/>
    <k n="Preis" t="i"/>
    <k n="Niedrig" t="i"/>
    <k n="`Öffnen" t="i"/>
    <k n="`Änderung" t="i"/>
    <k n="`Änderung (%)" t="i"/>
    <k n="52-Wochen-Hoch" t="i"/>
    <k n="52-Wochen-Tief" t="i"/>
    <k n="`%EntityServiceId" t="i"/>
    <k n="Letzte Handelszeit" t="i"/>
    <k n="Schlusskurs des Vortags" t="i"/>
  </s>
  <s>
    <k n="Letzte Handelszeit" t="s"/>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2" formatCode="0.00"/>
    </x:dxf>
    <x:dxf>
      <x:numFmt numFmtId="0" formatCode="General"/>
    </x:dxf>
    <x:dxf>
      <x:numFmt numFmtId="27" formatCode="dd/mm/yy\ hh:mm"/>
    </x:dxf>
    <x:dxf>
      <x:numFmt numFmtId="14" formatCode="0.00%"/>
    </x:dxf>
    <x:dxf>
      <x:numFmt numFmtId="3" formatCode="#,##0"/>
    </x:dxf>
    <x:dxf>
      <x:numFmt numFmtId="4" formatCode="#,##0.00"/>
    </x:dxf>
    <x:dxf>
      <x:numFmt numFmtId="1" formatCode="0"/>
    </x:dxf>
    <x:dxf>
      <x:numFmt numFmtId="19" formatCode="dd/mm/yy"/>
    </x:dxf>
  </dxfs>
  <richProperties>
    <rPr n="NumberFormat" t="s"/>
    <rPr n="IsTitleField" t="b"/>
  </richProperties>
  <richStyles>
    <rSty dxfid="5">
      <rpv i="0">#,##0.00</rpv>
    </rSty>
    <rSty dxfid="1">
      <rpv i="0">_([$$-en-US]* #,##0.00_);_([$$-en-US]* (#,##0.00);_([$$-en-US]* "-"??_);_(@_)</rpv>
    </rSty>
    <rSty>
      <rpv i="1">1</rpv>
    </rSty>
    <rSty dxfid="4">
      <rpv i="0">#,##0</rpv>
    </rSty>
    <rSty dxfid="1">
      <rpv i="0">_([$$-en-US]* #,##0_);_([$$-en-US]* (#,##0);_([$$-en-US]* "-"_);_(@_)</rpv>
    </rSty>
    <rSty dxfid="3"/>
    <rSty dxfid="0">
      <rpv i="0">0.00</rpv>
    </rSty>
    <rSty dxfid="2"/>
    <rSty dxfid="6">
      <rpv i="0">0</rpv>
    </rSty>
    <rSty dxfid="1">
      <rpv i="0">_([$€-x-euro2] * #,##0.00_);_([$€-x-euro2] * (#,##0.00);_([$€-x-euro2] * "-"??_);_(@_)</rpv>
    </rSty>
    <rSty dxfid="1">
      <rpv i="0">_([$€-x-euro2] * #,##0_);_([$€-x-euro2] * (#,##0);_([$€-x-euro2] * "-"_);_(@_)</rpv>
    </rSty>
    <rSty dxfid="1">
      <rpv i="0">_([$£-en-GB]* #,##0_);_([$£-en-GB]* (#,##0);_([$£-en-GB]* "-"_);_(@_)</rpv>
    </rSty>
    <rSty dxfid="7"/>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87845C-2307-3A41-A802-ED69BB27CAD3}" name="Wertpapiere" displayName="Wertpapiere" ref="C19:M29" totalsRowCount="1" headerRowDxfId="24" dataDxfId="23" totalsRowDxfId="22">
  <autoFilter ref="C19:M28" xr:uid="{A687845C-2307-3A41-A802-ED69BB27CAD3}"/>
  <tableColumns count="11">
    <tableColumn id="1" xr3:uid="{14DB2C63-D88F-8244-A9A8-22F3AC214673}" name="Wertpapier" dataDxfId="21" totalsRowDxfId="20"/>
    <tableColumn id="2" xr3:uid="{3945C8DD-F73A-7A43-BE6A-A86847D7810C}" name="Kaufdatum" dataDxfId="19" totalsRowDxfId="18"/>
    <tableColumn id="3" xr3:uid="{193C4E92-C8BC-D742-838D-2F22B524356F}" name="Anzahl an Anteilen" dataDxfId="17" totalsRowDxfId="16"/>
    <tableColumn id="4" xr3:uid="{3F0BAC91-9F2D-3B4F-BD19-54AF1A2A5703}" name="Kaufkurs pro Stück" dataDxfId="15" totalsRowDxfId="14">
      <calculatedColumnFormula array="1">IF(Wertpapiere[[#This Row],[Währung]] ="USD",_xlfn.STOCKHISTORY(Wertpapiere[[#This Row],[Wertpapier]],Wertpapiere[[#This Row],[Kaufdatum]],Wertpapiere[[#This Row],[Kaufdatum]],0,0,1) *Helfer!M3, _xlfn.STOCKHISTORY(Wertpapiere[[#This Row],[Wertpapier]],Wertpapiere[[#This Row],[Kaufdatum]],Wertpapiere[[#This Row],[Kaufdatum]],0,0,1) )</calculatedColumnFormula>
    </tableColumn>
    <tableColumn id="5" xr3:uid="{CC19BCA7-A2DB-FE49-910C-17AF6E474341}" name="Gesampreis" totalsRowFunction="sum" dataDxfId="13" totalsRowDxfId="12">
      <calculatedColumnFormula>Wertpapiere[[#This Row],[Kaufkurs pro Stück]]*Wertpapiere[[#This Row],[Anzahl an Anteilen]]</calculatedColumnFormula>
    </tableColumn>
    <tableColumn id="6" xr3:uid="{841EAF54-4BF6-6445-8930-B39A09420E16}" name="Aktueller Preis pro Anteil" dataDxfId="11" totalsRowDxfId="10">
      <calculatedColumnFormula array="1">IF(Wertpapiere[[#This Row],[Währung]] ="USD",_FV(Wertpapiere[[#This Row],[Wertpapier]],"Preis")*Helfer!M3,_FV( Wertpapiere[[#This Row],[Wertpapier]],"Preis"))</calculatedColumnFormula>
    </tableColumn>
    <tableColumn id="8" xr3:uid="{096781F9-90D6-6D4F-9B33-533E0AA82269}" name="Aktueller Gesamtwert" totalsRowFunction="sum" dataDxfId="9" totalsRowDxfId="8">
      <calculatedColumnFormula>Wertpapiere[[#This Row],[Aktueller Preis pro Anteil]]*Wertpapiere[[#This Row],[Anzahl an Anteilen]]</calculatedColumnFormula>
    </tableColumn>
    <tableColumn id="7" xr3:uid="{B255AE16-6EE7-BA45-B96F-4E3C6AD2DC2E}" name="Aktuelle Allocation" dataDxfId="7" totalsRowDxfId="6">
      <calculatedColumnFormula>Wertpapiere[[#This Row],[Aktueller Gesamtwert]]/Wertpapiere[[#Totals],[Aktueller Gesamtwert]]</calculatedColumnFormula>
    </tableColumn>
    <tableColumn id="9" xr3:uid="{5216FF1F-D9D8-3E4B-9F33-114F14DF154E}" name="Gewinn" totalsRowFunction="sum" dataDxfId="5" totalsRowDxfId="4">
      <calculatedColumnFormula>Wertpapiere[[#This Row],[Aktueller Gesamtwert]]-Wertpapiere[[#This Row],[Gesampreis]]</calculatedColumnFormula>
    </tableColumn>
    <tableColumn id="10" xr3:uid="{7CD96904-1E2D-DC41-B1A5-43424371F702}" name="Performance (%)" totalsRowFunction="custom" dataDxfId="3" totalsRowDxfId="2">
      <calculatedColumnFormula>Wertpapiere[[#This Row],[Gewinn]]/Wertpapiere[[#This Row],[Gesampreis]]</calculatedColumnFormula>
      <totalsRowFormula>(Wertpapiere[[#Totals],[Aktueller Gesamtwert]]/Wertpapiere[[#Totals],[Gesampreis]]-1)</totalsRowFormula>
    </tableColumn>
    <tableColumn id="12" xr3:uid="{F52ABB13-4263-0844-8235-7A2DB7101B32}" name="Währung" dataDxfId="1" totalsRowDxfId="0">
      <calculatedColumnFormula array="1">_FV(Wertpapiere[[#This Row],[Wertpapier]],"Währung")</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7AD5D-62DF-6E4D-9FBE-91D245E4F662}">
  <dimension ref="A1:M47"/>
  <sheetViews>
    <sheetView tabSelected="1" zoomScale="90" zoomScaleNormal="90" workbookViewId="0">
      <selection activeCell="G22" sqref="G22"/>
    </sheetView>
  </sheetViews>
  <sheetFormatPr baseColWidth="10" defaultRowHeight="24" x14ac:dyDescent="0.3"/>
  <cols>
    <col min="1" max="1" width="43.1640625" style="19" customWidth="1"/>
    <col min="2" max="2" width="5.6640625" style="18" customWidth="1"/>
    <col min="3" max="3" width="78.33203125" style="7" bestFit="1" customWidth="1"/>
    <col min="4" max="4" width="18.1640625" style="7" bestFit="1" customWidth="1"/>
    <col min="5" max="5" width="11.33203125" style="7" customWidth="1"/>
    <col min="6" max="6" width="27.1640625" style="7" bestFit="1" customWidth="1"/>
    <col min="7" max="7" width="21.83203125" style="7" customWidth="1"/>
    <col min="8" max="8" width="37.6640625" style="7" bestFit="1" customWidth="1"/>
    <col min="9" max="9" width="33.6640625" style="7" bestFit="1" customWidth="1"/>
    <col min="10" max="10" width="23.33203125" style="7" customWidth="1"/>
    <col min="11" max="11" width="15.33203125" style="7" customWidth="1"/>
    <col min="12" max="12" width="23" style="7" bestFit="1" customWidth="1"/>
    <col min="13" max="13" width="10.83203125" style="7"/>
    <col min="14" max="14" width="17.1640625" style="7" bestFit="1" customWidth="1"/>
    <col min="15" max="15" width="26.5" style="7" customWidth="1"/>
    <col min="16" max="16" width="10.83203125" style="7" customWidth="1"/>
    <col min="17" max="16384" width="10.83203125" style="7"/>
  </cols>
  <sheetData>
    <row r="1" spans="1:13" ht="28" customHeight="1" x14ac:dyDescent="0.3">
      <c r="C1" s="18"/>
      <c r="D1" s="20"/>
      <c r="E1" s="18"/>
      <c r="F1" s="18"/>
      <c r="G1" s="22" t="e" vm="1">
        <v>#VALUE!</v>
      </c>
      <c r="H1" s="22"/>
      <c r="I1" s="22"/>
      <c r="J1" s="18"/>
      <c r="K1" s="18"/>
      <c r="L1" s="18"/>
      <c r="M1" s="18"/>
    </row>
    <row r="2" spans="1:13" x14ac:dyDescent="0.3">
      <c r="C2" s="18"/>
      <c r="D2" s="20"/>
      <c r="E2" s="18"/>
      <c r="F2" s="18"/>
      <c r="G2" s="18"/>
      <c r="H2" s="18"/>
      <c r="I2" s="18"/>
      <c r="J2" s="18"/>
      <c r="K2" s="18"/>
      <c r="L2" s="18"/>
      <c r="M2" s="18"/>
    </row>
    <row r="3" spans="1:13" x14ac:dyDescent="0.3">
      <c r="C3" s="18"/>
      <c r="D3" s="20"/>
      <c r="E3" s="18"/>
      <c r="F3" s="18"/>
      <c r="H3" s="18"/>
      <c r="I3" s="18"/>
      <c r="J3" s="18"/>
      <c r="K3" s="18"/>
      <c r="L3" s="18"/>
      <c r="M3" s="18"/>
    </row>
    <row r="4" spans="1:13" x14ac:dyDescent="0.3">
      <c r="C4" s="18"/>
      <c r="D4" s="20"/>
      <c r="E4" s="18"/>
      <c r="F4" s="18"/>
      <c r="G4" s="18"/>
      <c r="H4" s="18"/>
      <c r="I4" s="18"/>
      <c r="J4" s="18"/>
      <c r="K4" s="18"/>
      <c r="L4" s="18"/>
      <c r="M4" s="18"/>
    </row>
    <row r="5" spans="1:13" ht="19" customHeight="1" x14ac:dyDescent="0.3">
      <c r="C5" s="18"/>
      <c r="D5" s="20"/>
      <c r="E5" s="18"/>
      <c r="F5" s="18"/>
      <c r="G5" s="18"/>
      <c r="H5" s="18"/>
      <c r="I5" s="18"/>
      <c r="J5" s="18"/>
      <c r="K5" s="18"/>
      <c r="L5" s="18"/>
      <c r="M5" s="18"/>
    </row>
    <row r="6" spans="1:13" ht="19" customHeight="1" x14ac:dyDescent="0.3">
      <c r="A6" s="25" t="s">
        <v>17</v>
      </c>
      <c r="C6" s="18"/>
      <c r="D6" s="20"/>
      <c r="E6" s="18"/>
      <c r="F6" s="18"/>
      <c r="G6" s="18"/>
      <c r="H6" s="18"/>
      <c r="I6" s="18"/>
      <c r="J6" s="18"/>
      <c r="K6" s="18"/>
      <c r="L6" s="18"/>
      <c r="M6" s="18"/>
    </row>
    <row r="7" spans="1:13" ht="19" customHeight="1" x14ac:dyDescent="0.3">
      <c r="A7" s="25"/>
      <c r="C7" s="18"/>
      <c r="D7" s="20"/>
      <c r="E7" s="18"/>
      <c r="F7" s="18"/>
      <c r="G7" s="18"/>
      <c r="H7" s="18"/>
      <c r="I7" s="18"/>
      <c r="J7" s="18"/>
      <c r="K7" s="18"/>
      <c r="L7" s="18"/>
      <c r="M7" s="18"/>
    </row>
    <row r="8" spans="1:13" ht="19" customHeight="1" x14ac:dyDescent="0.3">
      <c r="A8" s="25"/>
      <c r="C8" s="18"/>
      <c r="D8" s="20"/>
      <c r="E8" s="18"/>
      <c r="F8" s="18"/>
      <c r="G8" s="18"/>
      <c r="H8" s="18"/>
      <c r="I8" s="18"/>
      <c r="J8" s="18"/>
      <c r="K8" s="18"/>
      <c r="L8" s="18"/>
      <c r="M8" s="18"/>
    </row>
    <row r="9" spans="1:13" ht="19" customHeight="1" x14ac:dyDescent="0.3">
      <c r="A9" s="25"/>
      <c r="C9" s="18"/>
      <c r="D9" s="20"/>
      <c r="E9" s="18"/>
      <c r="F9" s="18"/>
      <c r="G9" s="18"/>
      <c r="H9" s="18"/>
      <c r="I9" s="18"/>
      <c r="J9" s="18"/>
      <c r="K9" s="18"/>
      <c r="L9" s="18"/>
      <c r="M9" s="18"/>
    </row>
    <row r="10" spans="1:13" ht="19" customHeight="1" x14ac:dyDescent="0.3">
      <c r="A10" s="25"/>
      <c r="C10" s="18"/>
      <c r="D10" s="20"/>
      <c r="E10" s="18"/>
      <c r="F10" s="18"/>
      <c r="G10" s="18"/>
      <c r="H10" s="18"/>
      <c r="I10" s="18"/>
      <c r="J10" s="18"/>
      <c r="K10" s="18"/>
      <c r="L10" s="18"/>
      <c r="M10" s="18"/>
    </row>
    <row r="11" spans="1:13" ht="19" customHeight="1" x14ac:dyDescent="0.3">
      <c r="A11" s="25"/>
      <c r="C11" s="18"/>
      <c r="D11" s="20"/>
      <c r="E11" s="18"/>
      <c r="F11" s="18"/>
      <c r="G11" s="18"/>
      <c r="H11" s="18"/>
      <c r="I11" s="18"/>
      <c r="J11" s="18"/>
      <c r="K11" s="18"/>
      <c r="L11" s="18"/>
      <c r="M11" s="18"/>
    </row>
    <row r="12" spans="1:13" x14ac:dyDescent="0.3">
      <c r="A12" s="25"/>
      <c r="C12" s="18"/>
      <c r="D12" s="20"/>
      <c r="E12" s="18"/>
      <c r="F12" s="18"/>
      <c r="G12" s="18"/>
      <c r="H12" s="18"/>
      <c r="I12" s="18"/>
      <c r="J12" s="18"/>
      <c r="K12" s="18"/>
      <c r="L12" s="18"/>
      <c r="M12" s="18"/>
    </row>
    <row r="13" spans="1:13" x14ac:dyDescent="0.3">
      <c r="A13" s="25"/>
      <c r="C13" s="18"/>
      <c r="D13" s="20"/>
      <c r="E13" s="18"/>
      <c r="F13" s="18"/>
      <c r="G13" s="18"/>
      <c r="H13" s="18"/>
      <c r="I13" s="18"/>
      <c r="J13" s="18"/>
      <c r="K13" s="18"/>
      <c r="L13" s="18"/>
      <c r="M13" s="18"/>
    </row>
    <row r="14" spans="1:13" x14ac:dyDescent="0.3">
      <c r="A14" s="25"/>
      <c r="C14" s="18"/>
      <c r="D14" s="20"/>
      <c r="E14" s="18"/>
      <c r="F14" s="18"/>
      <c r="G14" s="18"/>
      <c r="H14" s="18"/>
      <c r="I14" s="18"/>
      <c r="J14" s="18"/>
      <c r="K14" s="18"/>
      <c r="L14" s="18"/>
      <c r="M14" s="18"/>
    </row>
    <row r="15" spans="1:13" x14ac:dyDescent="0.3">
      <c r="A15" s="25"/>
      <c r="C15" s="18"/>
      <c r="D15" s="18"/>
      <c r="E15" s="18"/>
      <c r="F15" s="18"/>
      <c r="G15" s="18"/>
      <c r="H15" s="18"/>
      <c r="I15" s="18"/>
      <c r="J15" s="18"/>
      <c r="K15" s="18"/>
      <c r="L15" s="18"/>
      <c r="M15" s="18"/>
    </row>
    <row r="16" spans="1:13" x14ac:dyDescent="0.3">
      <c r="A16" s="25"/>
      <c r="C16" s="18"/>
      <c r="D16" s="18"/>
      <c r="E16" s="18"/>
      <c r="F16" s="18"/>
      <c r="G16" s="18"/>
      <c r="H16" s="18"/>
      <c r="I16" s="18"/>
      <c r="J16" s="18"/>
      <c r="K16" s="18"/>
      <c r="L16" s="18"/>
      <c r="M16" s="18"/>
    </row>
    <row r="17" spans="1:13" x14ac:dyDescent="0.3">
      <c r="A17" s="25"/>
      <c r="C17" s="18"/>
      <c r="D17" s="20"/>
      <c r="E17" s="18"/>
      <c r="F17" s="18"/>
      <c r="G17" s="18"/>
      <c r="H17" s="18"/>
      <c r="I17" s="18"/>
      <c r="J17" s="18"/>
      <c r="K17" s="18"/>
      <c r="L17" s="18"/>
      <c r="M17" s="18"/>
    </row>
    <row r="18" spans="1:13" x14ac:dyDescent="0.3">
      <c r="A18" s="25"/>
      <c r="C18" s="18"/>
      <c r="D18" s="18"/>
      <c r="E18" s="18"/>
      <c r="F18" s="18"/>
      <c r="G18" s="21"/>
      <c r="H18" s="21"/>
      <c r="I18" s="18"/>
      <c r="J18" s="18"/>
      <c r="K18" s="18"/>
      <c r="L18" s="18"/>
      <c r="M18" s="18"/>
    </row>
    <row r="19" spans="1:13" x14ac:dyDescent="0.3">
      <c r="A19" s="25"/>
      <c r="C19" s="9" t="s">
        <v>1</v>
      </c>
      <c r="D19" s="9" t="s">
        <v>2</v>
      </c>
      <c r="E19" s="9" t="s">
        <v>5</v>
      </c>
      <c r="F19" s="10" t="s">
        <v>4</v>
      </c>
      <c r="G19" s="10" t="s">
        <v>3</v>
      </c>
      <c r="H19" s="10" t="s">
        <v>6</v>
      </c>
      <c r="I19" s="10" t="s">
        <v>7</v>
      </c>
      <c r="J19" s="11" t="s">
        <v>10</v>
      </c>
      <c r="K19" s="9" t="s">
        <v>9</v>
      </c>
      <c r="L19" s="11" t="s">
        <v>8</v>
      </c>
      <c r="M19" s="9" t="s">
        <v>11</v>
      </c>
    </row>
    <row r="20" spans="1:13" x14ac:dyDescent="0.3">
      <c r="A20" s="25"/>
      <c r="C20" s="7" t="e" vm="1">
        <v>#VALUE!</v>
      </c>
      <c r="D20" s="12">
        <v>44704</v>
      </c>
      <c r="E20" s="7">
        <v>4</v>
      </c>
      <c r="F20" s="8" cm="1">
        <f t="array" aca="1" ref="F20" ca="1">IF(Wertpapiere[[#This Row],[Währung]] ="USD",_xlfn.STOCKHISTORY(Wertpapiere[[#This Row],[Wertpapier]],Wertpapiere[[#This Row],[Kaufdatum]],Wertpapiere[[#This Row],[Kaufdatum]],0,0,1) *Helfer!M3, _xlfn.STOCKHISTORY(Wertpapiere[[#This Row],[Wertpapier]],Wertpapiere[[#This Row],[Kaufdatum]],Wertpapiere[[#This Row],[Kaufdatum]],0,0,1) )</f>
        <v>143.56795200000002</v>
      </c>
      <c r="G20" s="8">
        <f ca="1">Wertpapiere[[#This Row],[Kaufkurs pro Stück]]*Wertpapiere[[#This Row],[Anzahl an Anteilen]]</f>
        <v>574.27180800000008</v>
      </c>
      <c r="H20" s="8" cm="1">
        <f t="array" ref="H20">IF(Wertpapiere[[#This Row],[Währung]] ="USD",_FV(Wertpapiere[[#This Row],[Wertpapier]],"Preis")*Helfer!M3,_FV( Wertpapiere[[#This Row],[Wertpapier]],"Preis"))</f>
        <v>169.19971200000001</v>
      </c>
      <c r="I20" s="8">
        <f>Wertpapiere[[#This Row],[Aktueller Preis pro Anteil]]*Wertpapiere[[#This Row],[Anzahl an Anteilen]]</f>
        <v>676.79884800000002</v>
      </c>
      <c r="J20" s="13">
        <f>Wertpapiere[[#This Row],[Aktueller Gesamtwert]]/Wertpapiere[[#Totals],[Aktueller Gesamtwert]]</f>
        <v>0.10467851961791889</v>
      </c>
      <c r="K20" s="8">
        <f ca="1">Wertpapiere[[#This Row],[Aktueller Gesamtwert]]-Wertpapiere[[#This Row],[Gesampreis]]</f>
        <v>102.52703999999994</v>
      </c>
      <c r="L20" s="14">
        <f ca="1">Wertpapiere[[#This Row],[Gewinn]]/Wertpapiere[[#This Row],[Gesampreis]]</f>
        <v>0.17853399482915228</v>
      </c>
      <c r="M20" s="15" t="str" cm="1">
        <f t="array" ref="M20">_FV(Wertpapiere[[#This Row],[Wertpapier]],"Währung")</f>
        <v>USD</v>
      </c>
    </row>
    <row r="21" spans="1:13" x14ac:dyDescent="0.3">
      <c r="A21" s="25"/>
      <c r="C21" s="7" t="e" vm="2">
        <v>#VALUE!</v>
      </c>
      <c r="D21" s="12">
        <v>44704</v>
      </c>
      <c r="E21" s="7">
        <v>12</v>
      </c>
      <c r="F21" s="8" cm="1" vm="3">
        <f t="array" aca="1" ref="F21" ca="1">IF(Wertpapiere[[#This Row],[Währung]] ="USD",_xlfn.STOCKHISTORY(Wertpapiere[[#This Row],[Wertpapier]],Wertpapiere[[#This Row],[Kaufdatum]],Wertpapiere[[#This Row],[Kaufdatum]],0,0,1) *D18, _xlfn.STOCKHISTORY(Wertpapiere[[#This Row],[Wertpapier]],Wertpapiere[[#This Row],[Kaufdatum]],Wertpapiere[[#This Row],[Kaufdatum]],0,0,1) )</f>
        <v>78.25</v>
      </c>
      <c r="G21" s="8">
        <f ca="1">Wertpapiere[[#This Row],[Kaufkurs pro Stück]]*Wertpapiere[[#This Row],[Anzahl an Anteilen]]</f>
        <v>939</v>
      </c>
      <c r="H21" s="8" cm="1">
        <f t="array" ref="H21">IF(Wertpapiere[[#This Row],[Währung]] ="USD",_FV(Wertpapiere[[#This Row],[Wertpapier]],"Preis")*D18,_FV( Wertpapiere[[#This Row],[Wertpapier]],"Preis"))</f>
        <v>73.22</v>
      </c>
      <c r="I21" s="8">
        <f>Wertpapiere[[#This Row],[Aktueller Preis pro Anteil]]*Wertpapiere[[#This Row],[Anzahl an Anteilen]]</f>
        <v>878.64</v>
      </c>
      <c r="J21" s="13">
        <f>Wertpapiere[[#This Row],[Aktueller Gesamtwert]]/Wertpapiere[[#Totals],[Aktueller Gesamtwert]]</f>
        <v>0.1358967066047492</v>
      </c>
      <c r="K21" s="8">
        <f ca="1">Wertpapiere[[#This Row],[Aktueller Gesamtwert]]-Wertpapiere[[#This Row],[Gesampreis]]</f>
        <v>-60.360000000000014</v>
      </c>
      <c r="L21" s="14">
        <f ca="1">Wertpapiere[[#This Row],[Gewinn]]/Wertpapiere[[#This Row],[Gesampreis]]</f>
        <v>-6.4281150159744421E-2</v>
      </c>
      <c r="M21" s="15" t="str" cm="1">
        <f t="array" ref="M21">_FV(Wertpapiere[[#This Row],[Wertpapier]],"Währung")</f>
        <v>EUR</v>
      </c>
    </row>
    <row r="22" spans="1:13" x14ac:dyDescent="0.3">
      <c r="C22" s="7" t="e" vm="4">
        <v>#VALUE!</v>
      </c>
      <c r="D22" s="12">
        <v>44734</v>
      </c>
      <c r="E22" s="7">
        <v>10</v>
      </c>
      <c r="F22" s="8" cm="1" vm="5">
        <f t="array" aca="1" ref="F22" ca="1">IF(Wertpapiere[[#This Row],[Währung]] ="USD",_xlfn.STOCKHISTORY(Wertpapiere[[#This Row],[Wertpapier]],Wertpapiere[[#This Row],[Kaufdatum]],Wertpapiere[[#This Row],[Kaufdatum]],0,0,1) *D19, _xlfn.STOCKHISTORY(Wertpapiere[[#This Row],[Wertpapier]],Wertpapiere[[#This Row],[Kaufdatum]],Wertpapiere[[#This Row],[Kaufdatum]],0,0,1) )</f>
        <v>42.2</v>
      </c>
      <c r="G22" s="8">
        <f ca="1">Wertpapiere[[#This Row],[Kaufkurs pro Stück]]*Wertpapiere[[#This Row],[Anzahl an Anteilen]]</f>
        <v>422</v>
      </c>
      <c r="H22" s="8" cm="1">
        <f t="array" ref="H22">IF(Wertpapiere[[#This Row],[Währung]] ="USD",_FV(Wertpapiere[[#This Row],[Wertpapier]],"Preis")*D19,_FV( Wertpapiere[[#This Row],[Wertpapier]],"Preis"))</f>
        <v>47.41</v>
      </c>
      <c r="I22" s="8">
        <f>Wertpapiere[[#This Row],[Aktueller Preis pro Anteil]]*Wertpapiere[[#This Row],[Anzahl an Anteilen]]</f>
        <v>474.09999999999997</v>
      </c>
      <c r="J22" s="13">
        <f>Wertpapiere[[#This Row],[Aktueller Gesamtwert]]/Wertpapiere[[#Totals],[Aktueller Gesamtwert]]</f>
        <v>7.3327675272365916E-2</v>
      </c>
      <c r="K22" s="8">
        <f ca="1">Wertpapiere[[#This Row],[Aktueller Gesamtwert]]-Wertpapiere[[#This Row],[Gesampreis]]</f>
        <v>52.099999999999966</v>
      </c>
      <c r="L22" s="14">
        <f ca="1">Wertpapiere[[#This Row],[Gewinn]]/Wertpapiere[[#This Row],[Gesampreis]]</f>
        <v>0.12345971563981034</v>
      </c>
      <c r="M22" s="15" t="str" cm="1">
        <f t="array" ref="M22">_FV(Wertpapiere[[#This Row],[Wertpapier]],"Währung")</f>
        <v>EUR</v>
      </c>
    </row>
    <row r="23" spans="1:13" x14ac:dyDescent="0.3">
      <c r="C23" s="7" t="e" vm="6">
        <v>#VALUE!</v>
      </c>
      <c r="D23" s="12">
        <v>44713</v>
      </c>
      <c r="E23" s="7">
        <v>4</v>
      </c>
      <c r="F23" s="8" cm="1" vm="7">
        <f t="array" aca="1" ref="F23" ca="1">IF(Wertpapiere[[#This Row],[Währung]] ="USD",_xlfn.STOCKHISTORY(Wertpapiere[[#This Row],[Wertpapier]],Wertpapiere[[#This Row],[Kaufdatum]],Wertpapiere[[#This Row],[Kaufdatum]],0,0,1) *D20, _xlfn.STOCKHISTORY(Wertpapiere[[#This Row],[Wertpapier]],Wertpapiere[[#This Row],[Kaufdatum]],Wertpapiere[[#This Row],[Kaufdatum]],0,0,1) )</f>
        <v>155</v>
      </c>
      <c r="G23" s="8">
        <f ca="1">Wertpapiere[[#This Row],[Kaufkurs pro Stück]]*Wertpapiere[[#This Row],[Anzahl an Anteilen]]</f>
        <v>620</v>
      </c>
      <c r="H23" s="8" cm="1">
        <f t="array" ref="H23">IF(Wertpapiere[[#This Row],[Währung]] ="USD",_FV(Wertpapiere[[#This Row],[Wertpapier]],"Preis")*D20,_FV( Wertpapiere[[#This Row],[Wertpapier]],"Preis"))</f>
        <v>170.7</v>
      </c>
      <c r="I23" s="8">
        <f>Wertpapiere[[#This Row],[Aktueller Preis pro Anteil]]*Wertpapiere[[#This Row],[Anzahl an Anteilen]]</f>
        <v>682.8</v>
      </c>
      <c r="J23" s="13">
        <f>Wertpapiere[[#This Row],[Aktueller Gesamtwert]]/Wertpapiere[[#Totals],[Aktueller Gesamtwert]]</f>
        <v>0.10560670043444727</v>
      </c>
      <c r="K23" s="8">
        <f ca="1">Wertpapiere[[#This Row],[Aktueller Gesamtwert]]-Wertpapiere[[#This Row],[Gesampreis]]</f>
        <v>62.799999999999955</v>
      </c>
      <c r="L23" s="14">
        <f ca="1">Wertpapiere[[#This Row],[Gewinn]]/Wertpapiere[[#This Row],[Gesampreis]]</f>
        <v>0.10129032258064509</v>
      </c>
      <c r="M23" s="15" t="str" cm="1">
        <f t="array" ref="M23">_FV(Wertpapiere[[#This Row],[Wertpapier]],"Währung")</f>
        <v>EUR</v>
      </c>
    </row>
    <row r="24" spans="1:13" x14ac:dyDescent="0.3">
      <c r="C24" s="7" t="e" vm="8">
        <v>#VALUE!</v>
      </c>
      <c r="D24" s="12">
        <v>44246</v>
      </c>
      <c r="E24" s="7">
        <v>12</v>
      </c>
      <c r="F24" s="8" cm="1" vm="9">
        <f t="array" aca="1" ref="F24" ca="1">IF(Wertpapiere[[#This Row],[Währung]] ="USD",_xlfn.STOCKHISTORY(Wertpapiere[[#This Row],[Wertpapier]],Wertpapiere[[#This Row],[Kaufdatum]],Wertpapiere[[#This Row],[Kaufdatum]],0,0,1) *Helfer!M8, _xlfn.STOCKHISTORY(Wertpapiere[[#This Row],[Wertpapier]],Wertpapiere[[#This Row],[Kaufdatum]],Wertpapiere[[#This Row],[Kaufdatum]],0,0,1) )</f>
        <v>86.08</v>
      </c>
      <c r="G24" s="8">
        <f ca="1">Wertpapiere[[#This Row],[Kaufkurs pro Stück]]*Wertpapiere[[#This Row],[Anzahl an Anteilen]]</f>
        <v>1032.96</v>
      </c>
      <c r="H24" s="8" cm="1">
        <f t="array" ref="H24">IF(Wertpapiere[[#This Row],[Währung]] ="USD",_FV(Wertpapiere[[#This Row],[Wertpapier]],"Preis")*Helfer!M8,_FV( Wertpapiere[[#This Row],[Wertpapier]],"Preis"))</f>
        <v>85.57</v>
      </c>
      <c r="I24" s="8">
        <f>Wertpapiere[[#This Row],[Aktueller Preis pro Anteil]]*Wertpapiere[[#This Row],[Anzahl an Anteilen]]</f>
        <v>1026.8399999999999</v>
      </c>
      <c r="J24" s="24">
        <f>Wertpapiere[[#This Row],[Aktueller Gesamtwert]]/Wertpapiere[[#Totals],[Aktueller Gesamtwert]]</f>
        <v>0.15881837181328037</v>
      </c>
      <c r="K24" s="8">
        <f ca="1">Wertpapiere[[#This Row],[Aktueller Gesamtwert]]-Wertpapiere[[#This Row],[Gesampreis]]</f>
        <v>-6.1200000000001182</v>
      </c>
      <c r="L24" s="14">
        <f ca="1">Wertpapiere[[#This Row],[Gewinn]]/Wertpapiere[[#This Row],[Gesampreis]]</f>
        <v>-5.9247211895911926E-3</v>
      </c>
      <c r="M24" s="15" t="str" cm="1">
        <f t="array" ref="M24">_FV(Wertpapiere[[#This Row],[Wertpapier]],"Währung")</f>
        <v>EUR</v>
      </c>
    </row>
    <row r="25" spans="1:13" x14ac:dyDescent="0.3">
      <c r="C25" s="7" t="e" vm="10">
        <v>#VALUE!</v>
      </c>
      <c r="D25" s="12">
        <v>43696</v>
      </c>
      <c r="E25" s="7">
        <v>2</v>
      </c>
      <c r="F25" s="8" cm="1" vm="11">
        <f t="array" aca="1" ref="F25" ca="1">IF(Wertpapiere[[#This Row],[Währung]] ="USD",_xlfn.STOCKHISTORY(Wertpapiere[[#This Row],[Wertpapier]],Wertpapiere[[#This Row],[Kaufdatum]],Wertpapiere[[#This Row],[Kaufdatum]],0,0,1) *Helfer!M9, _xlfn.STOCKHISTORY(Wertpapiere[[#This Row],[Wertpapier]],Wertpapiere[[#This Row],[Kaufdatum]],Wertpapiere[[#This Row],[Kaufdatum]],0,0,1) )</f>
        <v>71.2</v>
      </c>
      <c r="G25" s="8">
        <f ca="1">Wertpapiere[[#This Row],[Kaufkurs pro Stück]]*Wertpapiere[[#This Row],[Anzahl an Anteilen]]</f>
        <v>142.4</v>
      </c>
      <c r="H25" s="8" cm="1">
        <f t="array" ref="H25">IF(Wertpapiere[[#This Row],[Währung]] ="USD",_FV(Wertpapiere[[#This Row],[Wertpapier]],"Preis")*Helfer!M9,_FV( Wertpapiere[[#This Row],[Wertpapier]],"Preis"))</f>
        <v>45.4</v>
      </c>
      <c r="I25" s="8">
        <f>Wertpapiere[[#This Row],[Aktueller Preis pro Anteil]]*Wertpapiere[[#This Row],[Anzahl an Anteilen]]</f>
        <v>90.8</v>
      </c>
      <c r="J25" s="24">
        <f>Wertpapiere[[#This Row],[Aktueller Gesamtwert]]/Wertpapiere[[#Totals],[Aktueller Gesamtwert]]</f>
        <v>1.4043773285658777E-2</v>
      </c>
      <c r="K25" s="8">
        <f ca="1">Wertpapiere[[#This Row],[Aktueller Gesamtwert]]-Wertpapiere[[#This Row],[Gesampreis]]</f>
        <v>-51.600000000000009</v>
      </c>
      <c r="L25" s="14">
        <f ca="1">Wertpapiere[[#This Row],[Gewinn]]/Wertpapiere[[#This Row],[Gesampreis]]</f>
        <v>-0.36235955056179781</v>
      </c>
      <c r="M25" s="15" t="str" cm="1">
        <f t="array" ref="M25">_FV(Wertpapiere[[#This Row],[Wertpapier]],"Währung")</f>
        <v>EUR</v>
      </c>
    </row>
    <row r="26" spans="1:13" x14ac:dyDescent="0.3">
      <c r="C26" s="7" t="e" vm="12">
        <v>#VALUE!</v>
      </c>
      <c r="D26" s="12">
        <v>43913</v>
      </c>
      <c r="E26" s="7">
        <v>5</v>
      </c>
      <c r="F26" s="8" cm="1" vm="13">
        <f t="array" aca="1" ref="F26" ca="1">IF(Wertpapiere[[#This Row],[Währung]] ="USD",_xlfn.STOCKHISTORY(Wertpapiere[[#This Row],[Wertpapier]],Wertpapiere[[#This Row],[Kaufdatum]],Wertpapiere[[#This Row],[Kaufdatum]],0,0,1) *Helfer!M10, _xlfn.STOCKHISTORY(Wertpapiere[[#This Row],[Wertpapier]],Wertpapiere[[#This Row],[Kaufdatum]],Wertpapiere[[#This Row],[Kaufdatum]],0,0,1) )</f>
        <v>8.9</v>
      </c>
      <c r="G26" s="8">
        <f ca="1">Wertpapiere[[#This Row],[Kaufkurs pro Stück]]*Wertpapiere[[#This Row],[Anzahl an Anteilen]]</f>
        <v>44.5</v>
      </c>
      <c r="H26" s="8" cm="1">
        <f t="array" ref="H26">IF(Wertpapiere[[#This Row],[Währung]] ="USD",_FV(Wertpapiere[[#This Row],[Wertpapier]],"Preis")*Helfer!M10,_FV( Wertpapiere[[#This Row],[Wertpapier]],"Preis"))</f>
        <v>6.06</v>
      </c>
      <c r="I26" s="8">
        <f>Wertpapiere[[#This Row],[Aktueller Preis pro Anteil]]*Wertpapiere[[#This Row],[Anzahl an Anteilen]]</f>
        <v>30.299999999999997</v>
      </c>
      <c r="J26" s="24">
        <f>Wertpapiere[[#This Row],[Aktueller Gesamtwert]]/Wertpapiere[[#Totals],[Aktueller Gesamtwert]]</f>
        <v>4.6864133321086006E-3</v>
      </c>
      <c r="K26" s="8">
        <f ca="1">Wertpapiere[[#This Row],[Aktueller Gesamtwert]]-Wertpapiere[[#This Row],[Gesampreis]]</f>
        <v>-14.200000000000003</v>
      </c>
      <c r="L26" s="14">
        <f ca="1">Wertpapiere[[#This Row],[Gewinn]]/Wertpapiere[[#This Row],[Gesampreis]]</f>
        <v>-0.31910112359550569</v>
      </c>
      <c r="M26" s="15" t="str" cm="1">
        <f t="array" ref="M26">_FV(Wertpapiere[[#This Row],[Wertpapier]],"Währung")</f>
        <v>EUR</v>
      </c>
    </row>
    <row r="27" spans="1:13" x14ac:dyDescent="0.3">
      <c r="C27" s="7" t="e" vm="14">
        <v>#VALUE!</v>
      </c>
      <c r="D27" s="12">
        <v>44686</v>
      </c>
      <c r="E27" s="7">
        <v>13</v>
      </c>
      <c r="F27" s="8" cm="1" vm="15">
        <f t="array" aca="1" ref="F27" ca="1">IF(Wertpapiere[[#This Row],[Währung]] ="USD",_xlfn.STOCKHISTORY(Wertpapiere[[#This Row],[Wertpapier]],Wertpapiere[[#This Row],[Kaufdatum]],Wertpapiere[[#This Row],[Kaufdatum]],0,0,1) *Helfer!M11, _xlfn.STOCKHISTORY(Wertpapiere[[#This Row],[Wertpapier]],Wertpapiere[[#This Row],[Kaufdatum]],Wertpapiere[[#This Row],[Kaufdatum]],0,0,1) )</f>
        <v>33.32</v>
      </c>
      <c r="G27" s="8">
        <f ca="1">Wertpapiere[[#This Row],[Kaufkurs pro Stück]]*Wertpapiere[[#This Row],[Anzahl an Anteilen]]</f>
        <v>433.16</v>
      </c>
      <c r="H27" s="8" cm="1">
        <f t="array" ref="H27">IF(Wertpapiere[[#This Row],[Währung]] ="USD",_FV(Wertpapiere[[#This Row],[Wertpapier]],"Preis")*Helfer!M11,_FV( Wertpapiere[[#This Row],[Wertpapier]],"Preis"))</f>
        <v>25.44</v>
      </c>
      <c r="I27" s="8">
        <f>Wertpapiere[[#This Row],[Aktueller Preis pro Anteil]]*Wertpapiere[[#This Row],[Anzahl an Anteilen]]</f>
        <v>330.72</v>
      </c>
      <c r="J27" s="24">
        <f>Wertpapiere[[#This Row],[Aktueller Gesamtwert]]/Wertpapiere[[#Totals],[Aktueller Gesamtwert]]</f>
        <v>5.1151505517985363E-2</v>
      </c>
      <c r="K27" s="8">
        <f ca="1">Wertpapiere[[#This Row],[Aktueller Gesamtwert]]-Wertpapiere[[#This Row],[Gesampreis]]</f>
        <v>-102.44</v>
      </c>
      <c r="L27" s="14">
        <f ca="1">Wertpapiere[[#This Row],[Gewinn]]/Wertpapiere[[#This Row],[Gesampreis]]</f>
        <v>-0.23649459783913562</v>
      </c>
      <c r="M27" s="15" t="str" cm="1">
        <f t="array" ref="M27">_FV(Wertpapiere[[#This Row],[Wertpapier]],"Währung")</f>
        <v>EUR</v>
      </c>
    </row>
    <row r="28" spans="1:13" x14ac:dyDescent="0.3">
      <c r="C28" s="7" t="e" vm="16">
        <v>#VALUE!</v>
      </c>
      <c r="D28" s="12">
        <v>44277</v>
      </c>
      <c r="E28" s="7">
        <v>10</v>
      </c>
      <c r="F28" s="8" cm="1" vm="17">
        <f t="array" aca="1" ref="F28" ca="1">IF(Wertpapiere[[#This Row],[Währung]] ="USD",_xlfn.STOCKHISTORY(Wertpapiere[[#This Row],[Wertpapier]],Wertpapiere[[#This Row],[Kaufdatum]],Wertpapiere[[#This Row],[Kaufdatum]],0,0,1) *Helfer!M12, _xlfn.STOCKHISTORY(Wertpapiere[[#This Row],[Wertpapier]],Wertpapiere[[#This Row],[Kaufdatum]],Wertpapiere[[#This Row],[Kaufdatum]],0,0,1) )</f>
        <v>442.65</v>
      </c>
      <c r="G28" s="8">
        <f ca="1">Wertpapiere[[#This Row],[Kaufkurs pro Stück]]*Wertpapiere[[#This Row],[Anzahl an Anteilen]]</f>
        <v>4426.5</v>
      </c>
      <c r="H28" s="8" cm="1">
        <f t="array" ref="H28">IF(Wertpapiere[[#This Row],[Währung]] ="USD",_FV(Wertpapiere[[#This Row],[Wertpapier]],"Preis")*Helfer!M12,_FV( Wertpapiere[[#This Row],[Wertpapier]],"Preis"))</f>
        <v>227.45</v>
      </c>
      <c r="I28" s="8">
        <f>Wertpapiere[[#This Row],[Aktueller Preis pro Anteil]]*Wertpapiere[[#This Row],[Anzahl an Anteilen]]</f>
        <v>2274.5</v>
      </c>
      <c r="J28" s="24">
        <f>Wertpapiere[[#This Row],[Aktueller Gesamtwert]]/Wertpapiere[[#Totals],[Aktueller Gesamtwert]]</f>
        <v>0.35179033412148553</v>
      </c>
      <c r="K28" s="8">
        <f ca="1">Wertpapiere[[#This Row],[Aktueller Gesamtwert]]-Wertpapiere[[#This Row],[Gesampreis]]</f>
        <v>-2152</v>
      </c>
      <c r="L28" s="14">
        <f ca="1">Wertpapiere[[#This Row],[Gewinn]]/Wertpapiere[[#This Row],[Gesampreis]]</f>
        <v>-0.48616288263865354</v>
      </c>
      <c r="M28" s="15" t="str" cm="1">
        <f t="array" ref="M28">_FV(Wertpapiere[[#This Row],[Wertpapier]],"Währung")</f>
        <v>EUR</v>
      </c>
    </row>
    <row r="29" spans="1:13" x14ac:dyDescent="0.3">
      <c r="F29" s="8"/>
      <c r="G29" s="8">
        <f ca="1">SUBTOTAL(109,Wertpapiere[Gesampreis])</f>
        <v>8634.7918079999999</v>
      </c>
      <c r="H29" s="8"/>
      <c r="I29" s="8">
        <f>SUBTOTAL(109,Wertpapiere[Aktueller Gesamtwert])</f>
        <v>6465.4988480000002</v>
      </c>
      <c r="J29" s="16"/>
      <c r="K29" s="8">
        <f ca="1">SUBTOTAL(109,Wertpapiere[Gewinn])</f>
        <v>-2169.2929600000002</v>
      </c>
      <c r="L29" s="17">
        <f ca="1">(Wertpapiere[[#Totals],[Aktueller Gesamtwert]]/Wertpapiere[[#Totals],[Gesampreis]]-1)</f>
        <v>-0.2512270137179432</v>
      </c>
    </row>
    <row r="30" spans="1:13" x14ac:dyDescent="0.3">
      <c r="C30" s="18"/>
      <c r="D30" s="18"/>
      <c r="E30" s="18"/>
      <c r="F30" s="18"/>
      <c r="G30" s="23"/>
      <c r="H30" s="18"/>
      <c r="I30" s="23"/>
      <c r="J30" s="23"/>
      <c r="K30" s="23"/>
      <c r="L30" s="18"/>
      <c r="M30" s="18"/>
    </row>
    <row r="31" spans="1:13" x14ac:dyDescent="0.3">
      <c r="C31" s="18"/>
      <c r="D31" s="18"/>
      <c r="E31" s="18"/>
      <c r="F31" s="18"/>
      <c r="G31" s="23"/>
      <c r="H31" s="18"/>
      <c r="I31" s="23"/>
      <c r="J31" s="23"/>
      <c r="K31" s="23"/>
      <c r="L31" s="18"/>
      <c r="M31" s="18"/>
    </row>
    <row r="32" spans="1:13" x14ac:dyDescent="0.3">
      <c r="C32" s="18"/>
      <c r="D32" s="18"/>
      <c r="E32" s="18"/>
      <c r="F32" s="18"/>
      <c r="G32" s="23"/>
      <c r="H32" s="18"/>
      <c r="I32" s="23"/>
      <c r="J32" s="23"/>
      <c r="K32" s="23"/>
      <c r="L32" s="18"/>
      <c r="M32" s="18"/>
    </row>
    <row r="33" spans="3:13" x14ac:dyDescent="0.3">
      <c r="C33" s="18"/>
      <c r="D33" s="18"/>
      <c r="E33" s="18"/>
      <c r="F33" s="18"/>
      <c r="G33" s="23"/>
      <c r="H33" s="18"/>
      <c r="I33" s="23"/>
      <c r="J33" s="23"/>
      <c r="K33" s="23"/>
      <c r="L33" s="18"/>
      <c r="M33" s="18"/>
    </row>
    <row r="34" spans="3:13" x14ac:dyDescent="0.3">
      <c r="C34" s="18"/>
      <c r="D34" s="18"/>
      <c r="E34" s="18"/>
      <c r="F34" s="18"/>
      <c r="G34" s="23"/>
      <c r="H34" s="18"/>
      <c r="I34" s="23"/>
      <c r="J34" s="23"/>
      <c r="K34" s="23"/>
      <c r="L34" s="18"/>
      <c r="M34" s="18"/>
    </row>
    <row r="35" spans="3:13" x14ac:dyDescent="0.3">
      <c r="C35" s="18"/>
      <c r="D35" s="18"/>
      <c r="E35" s="18"/>
      <c r="F35" s="18"/>
      <c r="G35" s="23"/>
      <c r="H35" s="18"/>
      <c r="I35" s="23"/>
      <c r="J35" s="23"/>
      <c r="K35" s="23"/>
      <c r="L35" s="18"/>
      <c r="M35" s="18"/>
    </row>
    <row r="36" spans="3:13" x14ac:dyDescent="0.3">
      <c r="C36" s="18"/>
      <c r="D36" s="18"/>
      <c r="E36" s="18"/>
      <c r="F36" s="18"/>
      <c r="G36" s="23"/>
      <c r="H36" s="18"/>
      <c r="I36" s="23"/>
      <c r="J36" s="23"/>
      <c r="K36" s="23"/>
      <c r="L36" s="18"/>
      <c r="M36" s="18"/>
    </row>
    <row r="37" spans="3:13" x14ac:dyDescent="0.3">
      <c r="C37" s="18"/>
      <c r="D37" s="18"/>
      <c r="E37" s="18"/>
      <c r="F37" s="18"/>
      <c r="G37" s="23"/>
      <c r="H37" s="18"/>
      <c r="I37" s="23"/>
      <c r="J37" s="23"/>
      <c r="K37" s="23"/>
      <c r="L37" s="18"/>
      <c r="M37" s="18"/>
    </row>
    <row r="38" spans="3:13" x14ac:dyDescent="0.3">
      <c r="C38" s="18"/>
      <c r="D38" s="18"/>
      <c r="E38" s="18"/>
      <c r="F38" s="18"/>
      <c r="G38" s="23"/>
      <c r="H38" s="18"/>
      <c r="I38" s="23"/>
      <c r="J38" s="23"/>
      <c r="K38" s="23"/>
      <c r="L38" s="18"/>
      <c r="M38" s="18"/>
    </row>
    <row r="39" spans="3:13" x14ac:dyDescent="0.3">
      <c r="C39" s="18"/>
      <c r="D39" s="18"/>
      <c r="E39" s="18"/>
      <c r="F39" s="18"/>
      <c r="G39" s="23"/>
      <c r="H39" s="18"/>
      <c r="I39" s="23"/>
      <c r="J39" s="23"/>
      <c r="K39" s="23"/>
      <c r="L39" s="18"/>
      <c r="M39" s="18"/>
    </row>
    <row r="40" spans="3:13" x14ac:dyDescent="0.3">
      <c r="C40" s="18"/>
      <c r="D40" s="18"/>
      <c r="E40" s="18"/>
      <c r="F40" s="18"/>
      <c r="G40" s="23"/>
      <c r="H40" s="18"/>
      <c r="I40" s="23"/>
      <c r="J40" s="23"/>
      <c r="K40" s="23"/>
      <c r="L40" s="18"/>
      <c r="M40" s="18"/>
    </row>
    <row r="41" spans="3:13" x14ac:dyDescent="0.3">
      <c r="C41" s="18"/>
      <c r="D41" s="18"/>
      <c r="E41" s="18"/>
      <c r="F41" s="18"/>
      <c r="G41" s="23"/>
      <c r="H41" s="18"/>
      <c r="I41" s="23"/>
      <c r="J41" s="23"/>
      <c r="K41" s="23"/>
      <c r="L41" s="18"/>
      <c r="M41" s="18"/>
    </row>
    <row r="42" spans="3:13" x14ac:dyDescent="0.3">
      <c r="C42" s="18"/>
      <c r="D42" s="18"/>
      <c r="E42" s="18"/>
      <c r="F42" s="18"/>
      <c r="G42" s="23"/>
      <c r="H42" s="18"/>
      <c r="I42" s="23"/>
      <c r="J42" s="23"/>
      <c r="K42" s="23"/>
      <c r="L42" s="18"/>
      <c r="M42" s="18"/>
    </row>
    <row r="43" spans="3:13" x14ac:dyDescent="0.3">
      <c r="C43" s="18"/>
      <c r="D43" s="18"/>
      <c r="E43" s="18"/>
      <c r="F43" s="18"/>
      <c r="G43" s="23"/>
      <c r="H43" s="18"/>
      <c r="I43" s="23"/>
      <c r="J43" s="23"/>
      <c r="K43" s="23"/>
      <c r="L43" s="18"/>
      <c r="M43" s="18"/>
    </row>
    <row r="44" spans="3:13" x14ac:dyDescent="0.3">
      <c r="C44" s="18"/>
      <c r="D44" s="18"/>
      <c r="E44" s="18"/>
      <c r="F44" s="18"/>
      <c r="G44" s="23"/>
      <c r="H44" s="18"/>
      <c r="I44" s="23"/>
      <c r="J44" s="23"/>
      <c r="K44" s="23"/>
      <c r="L44" s="18"/>
      <c r="M44" s="18"/>
    </row>
    <row r="45" spans="3:13" x14ac:dyDescent="0.3">
      <c r="C45" s="18"/>
      <c r="D45" s="18"/>
      <c r="E45" s="18"/>
      <c r="F45" s="18"/>
      <c r="G45" s="23"/>
      <c r="H45" s="18"/>
      <c r="I45" s="23"/>
      <c r="J45" s="23"/>
      <c r="K45" s="23"/>
      <c r="L45" s="18"/>
      <c r="M45" s="18"/>
    </row>
    <row r="46" spans="3:13" x14ac:dyDescent="0.3">
      <c r="C46" s="18"/>
      <c r="D46" s="18"/>
      <c r="E46" s="18"/>
      <c r="F46" s="18"/>
      <c r="G46" s="18"/>
      <c r="H46" s="18"/>
      <c r="I46" s="18"/>
      <c r="J46" s="18"/>
      <c r="K46" s="18"/>
      <c r="L46" s="18"/>
      <c r="M46" s="18"/>
    </row>
    <row r="47" spans="3:13" x14ac:dyDescent="0.3">
      <c r="C47" s="18"/>
      <c r="D47" s="18"/>
      <c r="E47" s="18"/>
      <c r="F47" s="18"/>
      <c r="G47" s="18"/>
      <c r="H47" s="18"/>
      <c r="I47" s="18"/>
      <c r="J47" s="18"/>
      <c r="K47" s="18"/>
      <c r="L47" s="18"/>
      <c r="M47" s="18"/>
    </row>
  </sheetData>
  <mergeCells count="1">
    <mergeCell ref="A6:A21"/>
  </mergeCells>
  <phoneticPr fontId="4" type="noConversion"/>
  <dataValidations count="1">
    <dataValidation type="list" allowBlank="1" showInputMessage="1" showErrorMessage="1" sqref="G1" xr:uid="{21F9F8C2-0F4E-0C49-8CD4-F953F8ACC80E}">
      <formula1>$C$20:$C$28</formula1>
    </dataValidation>
  </dataValidations>
  <pageMargins left="0.7" right="0.7" top="0.78740157499999996" bottom="0.78740157499999996"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AA5C-6F47-0240-946B-480F24143DC3}">
  <dimension ref="A1:M252"/>
  <sheetViews>
    <sheetView workbookViewId="0">
      <selection activeCell="L5" sqref="L5"/>
    </sheetView>
  </sheetViews>
  <sheetFormatPr baseColWidth="10" defaultRowHeight="16" x14ac:dyDescent="0.2"/>
  <cols>
    <col min="1" max="1" width="10.83203125" customWidth="1"/>
    <col min="4" max="4" width="11" customWidth="1"/>
    <col min="11" max="11" width="11" customWidth="1"/>
    <col min="12" max="12" width="26.33203125" bestFit="1" customWidth="1"/>
  </cols>
  <sheetData>
    <row r="1" spans="1:13" ht="25" customHeight="1" x14ac:dyDescent="0.3">
      <c r="A1" t="s">
        <v>13</v>
      </c>
      <c r="B1" t="s">
        <v>0</v>
      </c>
      <c r="L1" s="6" t="s">
        <v>12</v>
      </c>
      <c r="M1" s="3"/>
    </row>
    <row r="2" spans="1:13" ht="24" x14ac:dyDescent="0.3">
      <c r="A2" cm="1" vm="18">
        <f t="array" aca="1" ref="A2:B252" ca="1">_xlfn.STOCKHISTORY(Übersicht!G1,TODAY() - 365, TODAY(), 0, 0, )</f>
        <v>44431</v>
      </c>
      <c r="B2" vm="19">
        <f ca="1"/>
        <v>149.71</v>
      </c>
      <c r="L2" s="3" t="e" vm="20">
        <v>#VALUE!</v>
      </c>
      <c r="M2" s="5" cm="1">
        <f t="array" ref="M2">_FV(L2,"Preis")</f>
        <v>0.99639999999999995</v>
      </c>
    </row>
    <row r="3" spans="1:13" ht="24" x14ac:dyDescent="0.3">
      <c r="A3" vm="21">
        <f ca="1"/>
        <v>44432</v>
      </c>
      <c r="B3" vm="22">
        <f ca="1"/>
        <v>149.62</v>
      </c>
      <c r="L3" s="3" t="e" vm="23">
        <v>#VALUE!</v>
      </c>
      <c r="M3" s="4" cm="1">
        <f t="array" ref="M3">_FV(L3,"Preis")</f>
        <v>1.0032000000000001</v>
      </c>
    </row>
    <row r="4" spans="1:13" x14ac:dyDescent="0.2">
      <c r="A4" vm="24">
        <f ca="1"/>
        <v>44433</v>
      </c>
      <c r="B4" vm="25">
        <f ca="1"/>
        <v>148.36000000000001</v>
      </c>
    </row>
    <row r="5" spans="1:13" x14ac:dyDescent="0.2">
      <c r="A5" vm="26">
        <f ca="1"/>
        <v>44434</v>
      </c>
      <c r="B5" vm="27">
        <f ca="1"/>
        <v>147.54</v>
      </c>
      <c r="K5" t="s">
        <v>14</v>
      </c>
      <c r="L5" s="2">
        <f>Wertpapiere[[#Totals],[Aktueller Gesamtwert]]</f>
        <v>6465.4988480000002</v>
      </c>
    </row>
    <row r="6" spans="1:13" x14ac:dyDescent="0.2">
      <c r="A6" vm="28">
        <f ca="1"/>
        <v>44435</v>
      </c>
      <c r="B6" vm="29">
        <f ca="1"/>
        <v>148.6</v>
      </c>
      <c r="K6" t="s">
        <v>15</v>
      </c>
      <c r="L6" s="1">
        <f ca="1">Wertpapiere[[#Totals],[Performance (%)]]</f>
        <v>-0.2512270137179432</v>
      </c>
    </row>
    <row r="7" spans="1:13" x14ac:dyDescent="0.2">
      <c r="A7" vm="30">
        <f ca="1"/>
        <v>44438</v>
      </c>
      <c r="B7" vm="31">
        <f ca="1"/>
        <v>153.12</v>
      </c>
      <c r="K7" t="s">
        <v>16</v>
      </c>
      <c r="L7" s="2">
        <f ca="1">Wertpapiere[[#Totals],[Gewinn]]</f>
        <v>-2169.2929600000002</v>
      </c>
    </row>
    <row r="8" spans="1:13" x14ac:dyDescent="0.2">
      <c r="A8" vm="32">
        <f ca="1"/>
        <v>44439</v>
      </c>
      <c r="B8" vm="33">
        <f ca="1"/>
        <v>151.83000000000001</v>
      </c>
    </row>
    <row r="9" spans="1:13" x14ac:dyDescent="0.2">
      <c r="A9" vm="34">
        <f ca="1"/>
        <v>44440</v>
      </c>
      <c r="B9" vm="35">
        <f ca="1"/>
        <v>152.51</v>
      </c>
    </row>
    <row r="10" spans="1:13" x14ac:dyDescent="0.2">
      <c r="A10" vm="36">
        <f ca="1"/>
        <v>44441</v>
      </c>
      <c r="B10" vm="37">
        <f ca="1"/>
        <v>153.65</v>
      </c>
    </row>
    <row r="11" spans="1:13" x14ac:dyDescent="0.2">
      <c r="A11" vm="38">
        <f ca="1"/>
        <v>44442</v>
      </c>
      <c r="B11" vm="39">
        <f ca="1"/>
        <v>154.30000000000001</v>
      </c>
    </row>
    <row r="12" spans="1:13" x14ac:dyDescent="0.2">
      <c r="A12" vm="40">
        <f ca="1"/>
        <v>44446</v>
      </c>
      <c r="B12" vm="41">
        <f ca="1"/>
        <v>156.69</v>
      </c>
    </row>
    <row r="13" spans="1:13" x14ac:dyDescent="0.2">
      <c r="A13" vm="42">
        <f ca="1"/>
        <v>44447</v>
      </c>
      <c r="B13" vm="43">
        <f ca="1"/>
        <v>155.11000000000001</v>
      </c>
    </row>
    <row r="14" spans="1:13" x14ac:dyDescent="0.2">
      <c r="A14" vm="44">
        <f ca="1"/>
        <v>44448</v>
      </c>
      <c r="B14" vm="45">
        <f ca="1"/>
        <v>154.07</v>
      </c>
    </row>
    <row r="15" spans="1:13" x14ac:dyDescent="0.2">
      <c r="A15" vm="46">
        <f ca="1"/>
        <v>44449</v>
      </c>
      <c r="B15" vm="47">
        <f ca="1"/>
        <v>148.97</v>
      </c>
    </row>
    <row r="16" spans="1:13" x14ac:dyDescent="0.2">
      <c r="A16" vm="48">
        <f ca="1"/>
        <v>44452</v>
      </c>
      <c r="B16" vm="49">
        <f ca="1"/>
        <v>149.55000000000001</v>
      </c>
    </row>
    <row r="17" spans="1:2" x14ac:dyDescent="0.2">
      <c r="A17" vm="50">
        <f ca="1"/>
        <v>44453</v>
      </c>
      <c r="B17" vm="51">
        <f ca="1"/>
        <v>148.12</v>
      </c>
    </row>
    <row r="18" spans="1:2" x14ac:dyDescent="0.2">
      <c r="A18" vm="52">
        <f ca="1"/>
        <v>44454</v>
      </c>
      <c r="B18" vm="53">
        <f ca="1"/>
        <v>149.03</v>
      </c>
    </row>
    <row r="19" spans="1:2" x14ac:dyDescent="0.2">
      <c r="A19" vm="54">
        <f ca="1"/>
        <v>44455</v>
      </c>
      <c r="B19" vm="55">
        <f ca="1"/>
        <v>148.79</v>
      </c>
    </row>
    <row r="20" spans="1:2" x14ac:dyDescent="0.2">
      <c r="A20" vm="56">
        <f ca="1"/>
        <v>44456</v>
      </c>
      <c r="B20" vm="57">
        <f ca="1"/>
        <v>146.06</v>
      </c>
    </row>
    <row r="21" spans="1:2" x14ac:dyDescent="0.2">
      <c r="A21" vm="58">
        <f ca="1"/>
        <v>44459</v>
      </c>
      <c r="B21" vm="59">
        <f ca="1"/>
        <v>142.94</v>
      </c>
    </row>
    <row r="22" spans="1:2" x14ac:dyDescent="0.2">
      <c r="A22" vm="60">
        <f ca="1"/>
        <v>44460</v>
      </c>
      <c r="B22" vm="61">
        <f ca="1"/>
        <v>143.43</v>
      </c>
    </row>
    <row r="23" spans="1:2" x14ac:dyDescent="0.2">
      <c r="A23" vm="62">
        <f ca="1"/>
        <v>44461</v>
      </c>
      <c r="B23" vm="63">
        <f ca="1"/>
        <v>145.85</v>
      </c>
    </row>
    <row r="24" spans="1:2" x14ac:dyDescent="0.2">
      <c r="A24" vm="64">
        <f ca="1"/>
        <v>44462</v>
      </c>
      <c r="B24" vm="65">
        <f ca="1"/>
        <v>146.83000000000001</v>
      </c>
    </row>
    <row r="25" spans="1:2" x14ac:dyDescent="0.2">
      <c r="A25" vm="66">
        <f ca="1"/>
        <v>44463</v>
      </c>
      <c r="B25" vm="67">
        <f ca="1"/>
        <v>146.91999999999999</v>
      </c>
    </row>
    <row r="26" spans="1:2" x14ac:dyDescent="0.2">
      <c r="A26" vm="68">
        <f ca="1"/>
        <v>44466</v>
      </c>
      <c r="B26" vm="69">
        <f ca="1"/>
        <v>145.37</v>
      </c>
    </row>
    <row r="27" spans="1:2" x14ac:dyDescent="0.2">
      <c r="A27" vm="70">
        <f ca="1"/>
        <v>44467</v>
      </c>
      <c r="B27" vm="71">
        <f ca="1"/>
        <v>141.91</v>
      </c>
    </row>
    <row r="28" spans="1:2" x14ac:dyDescent="0.2">
      <c r="A28" vm="72">
        <f ca="1"/>
        <v>44468</v>
      </c>
      <c r="B28" vm="73">
        <f ca="1"/>
        <v>142.83000000000001</v>
      </c>
    </row>
    <row r="29" spans="1:2" x14ac:dyDescent="0.2">
      <c r="A29" vm="74">
        <f ca="1"/>
        <v>44469</v>
      </c>
      <c r="B29" vm="75">
        <f ca="1"/>
        <v>141.5</v>
      </c>
    </row>
    <row r="30" spans="1:2" x14ac:dyDescent="0.2">
      <c r="A30" vm="76">
        <f ca="1"/>
        <v>44470</v>
      </c>
      <c r="B30" vm="77">
        <f ca="1"/>
        <v>142.65</v>
      </c>
    </row>
    <row r="31" spans="1:2" x14ac:dyDescent="0.2">
      <c r="A31" vm="78">
        <f ca="1"/>
        <v>44473</v>
      </c>
      <c r="B31" vm="79">
        <f ca="1"/>
        <v>139.13999999999999</v>
      </c>
    </row>
    <row r="32" spans="1:2" x14ac:dyDescent="0.2">
      <c r="A32" vm="80">
        <f ca="1"/>
        <v>44474</v>
      </c>
      <c r="B32" vm="81">
        <f ca="1"/>
        <v>141.11000000000001</v>
      </c>
    </row>
    <row r="33" spans="1:2" x14ac:dyDescent="0.2">
      <c r="A33" vm="82">
        <f ca="1"/>
        <v>44475</v>
      </c>
      <c r="B33" vm="83">
        <f ca="1"/>
        <v>142</v>
      </c>
    </row>
    <row r="34" spans="1:2" x14ac:dyDescent="0.2">
      <c r="A34" vm="84">
        <f ca="1"/>
        <v>44476</v>
      </c>
      <c r="B34" vm="85">
        <f ca="1"/>
        <v>143.29</v>
      </c>
    </row>
    <row r="35" spans="1:2" x14ac:dyDescent="0.2">
      <c r="A35" vm="86">
        <f ca="1"/>
        <v>44477</v>
      </c>
      <c r="B35" vm="87">
        <f ca="1"/>
        <v>142.9</v>
      </c>
    </row>
    <row r="36" spans="1:2" x14ac:dyDescent="0.2">
      <c r="A36" vm="88">
        <f ca="1"/>
        <v>44480</v>
      </c>
      <c r="B36" vm="89">
        <f ca="1"/>
        <v>142.81</v>
      </c>
    </row>
    <row r="37" spans="1:2" x14ac:dyDescent="0.2">
      <c r="A37" vm="90">
        <f ca="1"/>
        <v>44481</v>
      </c>
      <c r="B37" vm="91">
        <f ca="1"/>
        <v>141.51</v>
      </c>
    </row>
    <row r="38" spans="1:2" x14ac:dyDescent="0.2">
      <c r="A38" vm="92">
        <f ca="1"/>
        <v>44482</v>
      </c>
      <c r="B38" vm="93">
        <f ca="1"/>
        <v>140.91</v>
      </c>
    </row>
    <row r="39" spans="1:2" x14ac:dyDescent="0.2">
      <c r="A39" vm="94">
        <f ca="1"/>
        <v>44483</v>
      </c>
      <c r="B39" vm="95">
        <f ca="1"/>
        <v>143.76</v>
      </c>
    </row>
    <row r="40" spans="1:2" x14ac:dyDescent="0.2">
      <c r="A40" vm="96">
        <f ca="1"/>
        <v>44484</v>
      </c>
      <c r="B40" vm="97">
        <f ca="1"/>
        <v>144.84</v>
      </c>
    </row>
    <row r="41" spans="1:2" x14ac:dyDescent="0.2">
      <c r="A41" vm="98">
        <f ca="1"/>
        <v>44487</v>
      </c>
      <c r="B41" vm="99">
        <f ca="1"/>
        <v>146.55000000000001</v>
      </c>
    </row>
    <row r="42" spans="1:2" x14ac:dyDescent="0.2">
      <c r="A42" vm="100">
        <f ca="1"/>
        <v>44488</v>
      </c>
      <c r="B42" vm="101">
        <f ca="1"/>
        <v>148.76</v>
      </c>
    </row>
    <row r="43" spans="1:2" x14ac:dyDescent="0.2">
      <c r="A43" vm="102">
        <f ca="1"/>
        <v>44489</v>
      </c>
      <c r="B43" vm="103">
        <f ca="1"/>
        <v>149.26</v>
      </c>
    </row>
    <row r="44" spans="1:2" x14ac:dyDescent="0.2">
      <c r="A44" vm="104">
        <f ca="1"/>
        <v>44490</v>
      </c>
      <c r="B44" vm="105">
        <f ca="1"/>
        <v>149.47999999999999</v>
      </c>
    </row>
    <row r="45" spans="1:2" x14ac:dyDescent="0.2">
      <c r="A45" vm="106">
        <f ca="1"/>
        <v>44491</v>
      </c>
      <c r="B45" vm="107">
        <f ca="1"/>
        <v>148.69</v>
      </c>
    </row>
    <row r="46" spans="1:2" x14ac:dyDescent="0.2">
      <c r="A46" vm="108">
        <f ca="1"/>
        <v>44494</v>
      </c>
      <c r="B46" vm="109">
        <f ca="1"/>
        <v>148.63999999999999</v>
      </c>
    </row>
    <row r="47" spans="1:2" x14ac:dyDescent="0.2">
      <c r="A47" vm="110">
        <f ca="1"/>
        <v>44495</v>
      </c>
      <c r="B47" vm="111">
        <f ca="1"/>
        <v>149.32</v>
      </c>
    </row>
    <row r="48" spans="1:2" x14ac:dyDescent="0.2">
      <c r="A48" vm="112">
        <f ca="1"/>
        <v>44496</v>
      </c>
      <c r="B48" vm="113">
        <f ca="1"/>
        <v>148.85</v>
      </c>
    </row>
    <row r="49" spans="1:2" x14ac:dyDescent="0.2">
      <c r="A49" vm="114">
        <f ca="1"/>
        <v>44497</v>
      </c>
      <c r="B49" vm="115">
        <f ca="1"/>
        <v>152.57</v>
      </c>
    </row>
    <row r="50" spans="1:2" x14ac:dyDescent="0.2">
      <c r="A50" vm="116">
        <f ca="1"/>
        <v>44498</v>
      </c>
      <c r="B50" vm="117">
        <f ca="1"/>
        <v>149.80000000000001</v>
      </c>
    </row>
    <row r="51" spans="1:2" x14ac:dyDescent="0.2">
      <c r="A51" vm="118">
        <f ca="1"/>
        <v>44501</v>
      </c>
      <c r="B51" vm="119">
        <f ca="1"/>
        <v>148.96</v>
      </c>
    </row>
    <row r="52" spans="1:2" x14ac:dyDescent="0.2">
      <c r="A52" vm="120">
        <f ca="1"/>
        <v>44502</v>
      </c>
      <c r="B52" vm="121">
        <f ca="1"/>
        <v>150.02000000000001</v>
      </c>
    </row>
    <row r="53" spans="1:2" x14ac:dyDescent="0.2">
      <c r="A53" vm="122">
        <f ca="1"/>
        <v>44503</v>
      </c>
      <c r="B53" vm="123">
        <f ca="1"/>
        <v>151.49</v>
      </c>
    </row>
    <row r="54" spans="1:2" x14ac:dyDescent="0.2">
      <c r="A54" vm="124">
        <f ca="1"/>
        <v>44504</v>
      </c>
      <c r="B54" vm="125">
        <f ca="1"/>
        <v>150.96</v>
      </c>
    </row>
    <row r="55" spans="1:2" x14ac:dyDescent="0.2">
      <c r="A55" vm="126">
        <f ca="1"/>
        <v>44505</v>
      </c>
      <c r="B55" vm="127">
        <f ca="1"/>
        <v>151.28</v>
      </c>
    </row>
    <row r="56" spans="1:2" x14ac:dyDescent="0.2">
      <c r="A56" vm="128">
        <f ca="1"/>
        <v>44508</v>
      </c>
      <c r="B56" vm="129">
        <f ca="1"/>
        <v>150.44</v>
      </c>
    </row>
    <row r="57" spans="1:2" x14ac:dyDescent="0.2">
      <c r="A57" vm="130">
        <f ca="1"/>
        <v>44509</v>
      </c>
      <c r="B57" vm="131">
        <f ca="1"/>
        <v>150.81</v>
      </c>
    </row>
    <row r="58" spans="1:2" x14ac:dyDescent="0.2">
      <c r="A58" vm="132">
        <f ca="1"/>
        <v>44510</v>
      </c>
      <c r="B58" vm="133">
        <f ca="1"/>
        <v>147.91999999999999</v>
      </c>
    </row>
    <row r="59" spans="1:2" x14ac:dyDescent="0.2">
      <c r="A59" vm="134">
        <f ca="1"/>
        <v>44511</v>
      </c>
      <c r="B59" vm="135">
        <f ca="1"/>
        <v>147.87</v>
      </c>
    </row>
    <row r="60" spans="1:2" x14ac:dyDescent="0.2">
      <c r="A60" vm="136">
        <f ca="1"/>
        <v>44512</v>
      </c>
      <c r="B60" vm="137">
        <f ca="1"/>
        <v>149.99</v>
      </c>
    </row>
    <row r="61" spans="1:2" x14ac:dyDescent="0.2">
      <c r="A61" vm="138">
        <f ca="1"/>
        <v>44515</v>
      </c>
      <c r="B61" vm="139">
        <f ca="1"/>
        <v>150</v>
      </c>
    </row>
    <row r="62" spans="1:2" x14ac:dyDescent="0.2">
      <c r="A62" vm="140">
        <f ca="1"/>
        <v>44516</v>
      </c>
      <c r="B62" vm="141">
        <f ca="1"/>
        <v>151</v>
      </c>
    </row>
    <row r="63" spans="1:2" x14ac:dyDescent="0.2">
      <c r="A63" vm="142">
        <f ca="1"/>
        <v>44517</v>
      </c>
      <c r="B63" vm="143">
        <f ca="1"/>
        <v>153.49</v>
      </c>
    </row>
    <row r="64" spans="1:2" x14ac:dyDescent="0.2">
      <c r="A64" vm="144">
        <f ca="1"/>
        <v>44518</v>
      </c>
      <c r="B64" vm="145">
        <f ca="1"/>
        <v>157.87</v>
      </c>
    </row>
    <row r="65" spans="1:2" x14ac:dyDescent="0.2">
      <c r="A65" vm="146">
        <f ca="1"/>
        <v>44519</v>
      </c>
      <c r="B65" vm="147">
        <f ca="1"/>
        <v>160.55000000000001</v>
      </c>
    </row>
    <row r="66" spans="1:2" x14ac:dyDescent="0.2">
      <c r="A66" vm="148">
        <f ca="1"/>
        <v>44522</v>
      </c>
      <c r="B66" vm="149">
        <f ca="1"/>
        <v>161.02000000000001</v>
      </c>
    </row>
    <row r="67" spans="1:2" x14ac:dyDescent="0.2">
      <c r="A67" vm="150">
        <f ca="1"/>
        <v>44523</v>
      </c>
      <c r="B67" vm="151">
        <f ca="1"/>
        <v>161.41</v>
      </c>
    </row>
    <row r="68" spans="1:2" x14ac:dyDescent="0.2">
      <c r="A68" vm="152">
        <f ca="1"/>
        <v>44524</v>
      </c>
      <c r="B68" vm="153">
        <f ca="1"/>
        <v>161.94</v>
      </c>
    </row>
    <row r="69" spans="1:2" x14ac:dyDescent="0.2">
      <c r="A69" vm="154">
        <f ca="1"/>
        <v>44526</v>
      </c>
      <c r="B69" vm="155">
        <f ca="1"/>
        <v>156.81</v>
      </c>
    </row>
    <row r="70" spans="1:2" x14ac:dyDescent="0.2">
      <c r="A70" vm="156">
        <f ca="1"/>
        <v>44529</v>
      </c>
      <c r="B70" vm="157">
        <f ca="1"/>
        <v>160.24</v>
      </c>
    </row>
    <row r="71" spans="1:2" x14ac:dyDescent="0.2">
      <c r="A71" vm="158">
        <f ca="1"/>
        <v>44530</v>
      </c>
      <c r="B71" vm="159">
        <f ca="1"/>
        <v>165.3</v>
      </c>
    </row>
    <row r="72" spans="1:2" x14ac:dyDescent="0.2">
      <c r="A72" vm="160">
        <f ca="1"/>
        <v>44531</v>
      </c>
      <c r="B72" vm="161">
        <f ca="1"/>
        <v>164.77</v>
      </c>
    </row>
    <row r="73" spans="1:2" x14ac:dyDescent="0.2">
      <c r="A73" vm="162">
        <f ca="1"/>
        <v>44532</v>
      </c>
      <c r="B73" vm="163">
        <f ca="1"/>
        <v>163.76</v>
      </c>
    </row>
    <row r="74" spans="1:2" x14ac:dyDescent="0.2">
      <c r="A74" vm="164">
        <f ca="1"/>
        <v>44533</v>
      </c>
      <c r="B74" vm="165">
        <f ca="1"/>
        <v>161.84</v>
      </c>
    </row>
    <row r="75" spans="1:2" x14ac:dyDescent="0.2">
      <c r="A75" vm="166">
        <f ca="1"/>
        <v>44536</v>
      </c>
      <c r="B75" vm="167">
        <f ca="1"/>
        <v>165.32</v>
      </c>
    </row>
    <row r="76" spans="1:2" x14ac:dyDescent="0.2">
      <c r="A76" vm="168">
        <f ca="1"/>
        <v>44537</v>
      </c>
      <c r="B76" vm="169">
        <f ca="1"/>
        <v>171.18</v>
      </c>
    </row>
    <row r="77" spans="1:2" x14ac:dyDescent="0.2">
      <c r="A77" vm="170">
        <f ca="1"/>
        <v>44538</v>
      </c>
      <c r="B77" vm="171">
        <f ca="1"/>
        <v>175.08</v>
      </c>
    </row>
    <row r="78" spans="1:2" x14ac:dyDescent="0.2">
      <c r="A78" vm="172">
        <f ca="1"/>
        <v>44539</v>
      </c>
      <c r="B78" vm="173">
        <f ca="1"/>
        <v>174.56</v>
      </c>
    </row>
    <row r="79" spans="1:2" x14ac:dyDescent="0.2">
      <c r="A79" vm="174">
        <f ca="1"/>
        <v>44540</v>
      </c>
      <c r="B79" vm="175">
        <f ca="1"/>
        <v>179.45</v>
      </c>
    </row>
    <row r="80" spans="1:2" x14ac:dyDescent="0.2">
      <c r="A80" vm="176">
        <f ca="1"/>
        <v>44543</v>
      </c>
      <c r="B80" vm="177">
        <f ca="1"/>
        <v>175.74</v>
      </c>
    </row>
    <row r="81" spans="1:2" x14ac:dyDescent="0.2">
      <c r="A81" vm="178">
        <f ca="1"/>
        <v>44544</v>
      </c>
      <c r="B81" vm="179">
        <f ca="1"/>
        <v>174.33</v>
      </c>
    </row>
    <row r="82" spans="1:2" x14ac:dyDescent="0.2">
      <c r="A82" vm="180">
        <f ca="1"/>
        <v>44545</v>
      </c>
      <c r="B82" vm="181">
        <f ca="1"/>
        <v>179.3</v>
      </c>
    </row>
    <row r="83" spans="1:2" x14ac:dyDescent="0.2">
      <c r="A83" vm="182">
        <f ca="1"/>
        <v>44546</v>
      </c>
      <c r="B83" vm="183">
        <f ca="1"/>
        <v>172.26</v>
      </c>
    </row>
    <row r="84" spans="1:2" x14ac:dyDescent="0.2">
      <c r="A84" vm="184">
        <f ca="1"/>
        <v>44547</v>
      </c>
      <c r="B84" vm="185">
        <f ca="1"/>
        <v>171.14</v>
      </c>
    </row>
    <row r="85" spans="1:2" x14ac:dyDescent="0.2">
      <c r="A85" vm="186">
        <f ca="1"/>
        <v>44550</v>
      </c>
      <c r="B85" vm="187">
        <f ca="1"/>
        <v>169.75</v>
      </c>
    </row>
    <row r="86" spans="1:2" x14ac:dyDescent="0.2">
      <c r="A86" vm="188">
        <f ca="1"/>
        <v>44551</v>
      </c>
      <c r="B86" vm="189">
        <f ca="1"/>
        <v>172.99</v>
      </c>
    </row>
    <row r="87" spans="1:2" x14ac:dyDescent="0.2">
      <c r="A87" vm="190">
        <f ca="1"/>
        <v>44552</v>
      </c>
      <c r="B87" vm="191">
        <f ca="1"/>
        <v>175.64</v>
      </c>
    </row>
    <row r="88" spans="1:2" x14ac:dyDescent="0.2">
      <c r="A88" vm="192">
        <f ca="1"/>
        <v>44553</v>
      </c>
      <c r="B88" vm="193">
        <f ca="1"/>
        <v>176.28</v>
      </c>
    </row>
    <row r="89" spans="1:2" x14ac:dyDescent="0.2">
      <c r="A89" vm="194">
        <f ca="1"/>
        <v>44557</v>
      </c>
      <c r="B89" vm="195">
        <f ca="1"/>
        <v>180.33</v>
      </c>
    </row>
    <row r="90" spans="1:2" x14ac:dyDescent="0.2">
      <c r="A90" vm="196">
        <f ca="1"/>
        <v>44558</v>
      </c>
      <c r="B90" vm="197">
        <f ca="1"/>
        <v>179.29</v>
      </c>
    </row>
    <row r="91" spans="1:2" x14ac:dyDescent="0.2">
      <c r="A91" vm="198">
        <f ca="1"/>
        <v>44559</v>
      </c>
      <c r="B91" vm="199">
        <f ca="1"/>
        <v>179.38</v>
      </c>
    </row>
    <row r="92" spans="1:2" x14ac:dyDescent="0.2">
      <c r="A92" vm="200">
        <f ca="1"/>
        <v>44560</v>
      </c>
      <c r="B92" vm="201">
        <f ca="1"/>
        <v>178.2</v>
      </c>
    </row>
    <row r="93" spans="1:2" x14ac:dyDescent="0.2">
      <c r="A93" vm="202">
        <f ca="1"/>
        <v>44561</v>
      </c>
      <c r="B93" vm="203">
        <f ca="1"/>
        <v>177.57</v>
      </c>
    </row>
    <row r="94" spans="1:2" x14ac:dyDescent="0.2">
      <c r="A94" vm="204">
        <f ca="1"/>
        <v>44564</v>
      </c>
      <c r="B94" vm="205">
        <f ca="1"/>
        <v>182.01</v>
      </c>
    </row>
    <row r="95" spans="1:2" x14ac:dyDescent="0.2">
      <c r="A95" vm="206">
        <f ca="1"/>
        <v>44565</v>
      </c>
      <c r="B95" vm="207">
        <f ca="1"/>
        <v>179.7</v>
      </c>
    </row>
    <row r="96" spans="1:2" x14ac:dyDescent="0.2">
      <c r="A96" vm="208">
        <f ca="1"/>
        <v>44566</v>
      </c>
      <c r="B96" vm="209">
        <f ca="1"/>
        <v>174.92</v>
      </c>
    </row>
    <row r="97" spans="1:2" x14ac:dyDescent="0.2">
      <c r="A97" vm="210">
        <f ca="1"/>
        <v>44567</v>
      </c>
      <c r="B97" vm="211">
        <f ca="1"/>
        <v>172</v>
      </c>
    </row>
    <row r="98" spans="1:2" x14ac:dyDescent="0.2">
      <c r="A98" vm="212">
        <f ca="1"/>
        <v>44568</v>
      </c>
      <c r="B98" vm="213">
        <f ca="1"/>
        <v>172.17</v>
      </c>
    </row>
    <row r="99" spans="1:2" x14ac:dyDescent="0.2">
      <c r="A99" vm="214">
        <f ca="1"/>
        <v>44571</v>
      </c>
      <c r="B99" vm="215">
        <f ca="1"/>
        <v>172.19</v>
      </c>
    </row>
    <row r="100" spans="1:2" x14ac:dyDescent="0.2">
      <c r="A100" vm="216">
        <f ca="1"/>
        <v>44572</v>
      </c>
      <c r="B100" vm="171">
        <f ca="1"/>
        <v>175.08</v>
      </c>
    </row>
    <row r="101" spans="1:2" x14ac:dyDescent="0.2">
      <c r="A101" vm="217">
        <f ca="1"/>
        <v>44573</v>
      </c>
      <c r="B101" vm="218">
        <f ca="1"/>
        <v>175.53</v>
      </c>
    </row>
    <row r="102" spans="1:2" x14ac:dyDescent="0.2">
      <c r="A102" vm="219">
        <f ca="1"/>
        <v>44574</v>
      </c>
      <c r="B102" vm="215">
        <f ca="1"/>
        <v>172.19</v>
      </c>
    </row>
    <row r="103" spans="1:2" x14ac:dyDescent="0.2">
      <c r="A103" vm="220">
        <f ca="1"/>
        <v>44575</v>
      </c>
      <c r="B103" vm="221">
        <f ca="1"/>
        <v>173.07</v>
      </c>
    </row>
    <row r="104" spans="1:2" x14ac:dyDescent="0.2">
      <c r="A104" vm="222">
        <f ca="1"/>
        <v>44579</v>
      </c>
      <c r="B104" vm="223">
        <f ca="1"/>
        <v>169.8</v>
      </c>
    </row>
    <row r="105" spans="1:2" x14ac:dyDescent="0.2">
      <c r="A105" vm="224">
        <f ca="1"/>
        <v>44580</v>
      </c>
      <c r="B105" vm="225">
        <f ca="1"/>
        <v>166.23</v>
      </c>
    </row>
    <row r="106" spans="1:2" x14ac:dyDescent="0.2">
      <c r="A106" vm="226">
        <f ca="1"/>
        <v>44581</v>
      </c>
      <c r="B106" vm="227">
        <f ca="1"/>
        <v>164.51</v>
      </c>
    </row>
    <row r="107" spans="1:2" x14ac:dyDescent="0.2">
      <c r="A107" vm="228">
        <f ca="1"/>
        <v>44582</v>
      </c>
      <c r="B107" vm="229">
        <f ca="1"/>
        <v>162.41</v>
      </c>
    </row>
    <row r="108" spans="1:2" x14ac:dyDescent="0.2">
      <c r="A108" vm="230">
        <f ca="1"/>
        <v>44585</v>
      </c>
      <c r="B108" vm="231">
        <f ca="1"/>
        <v>161.62</v>
      </c>
    </row>
    <row r="109" spans="1:2" x14ac:dyDescent="0.2">
      <c r="A109" vm="232">
        <f ca="1"/>
        <v>44586</v>
      </c>
      <c r="B109" vm="233">
        <f ca="1"/>
        <v>159.78</v>
      </c>
    </row>
    <row r="110" spans="1:2" x14ac:dyDescent="0.2">
      <c r="A110" vm="234">
        <f ca="1"/>
        <v>44587</v>
      </c>
      <c r="B110" vm="235">
        <f ca="1"/>
        <v>159.69</v>
      </c>
    </row>
    <row r="111" spans="1:2" x14ac:dyDescent="0.2">
      <c r="A111" vm="236">
        <f ca="1"/>
        <v>44588</v>
      </c>
      <c r="B111" vm="237">
        <f ca="1"/>
        <v>159.22</v>
      </c>
    </row>
    <row r="112" spans="1:2" x14ac:dyDescent="0.2">
      <c r="A112" vm="238">
        <f ca="1"/>
        <v>44589</v>
      </c>
      <c r="B112" vm="239">
        <f ca="1"/>
        <v>170.33</v>
      </c>
    </row>
    <row r="113" spans="1:2" x14ac:dyDescent="0.2">
      <c r="A113" vm="240">
        <f ca="1"/>
        <v>44592</v>
      </c>
      <c r="B113" vm="241">
        <f ca="1"/>
        <v>174.78</v>
      </c>
    </row>
    <row r="114" spans="1:2" x14ac:dyDescent="0.2">
      <c r="A114" vm="242">
        <f ca="1"/>
        <v>44593</v>
      </c>
      <c r="B114" vm="243">
        <f ca="1"/>
        <v>174.61</v>
      </c>
    </row>
    <row r="115" spans="1:2" x14ac:dyDescent="0.2">
      <c r="A115" vm="244">
        <f ca="1"/>
        <v>44594</v>
      </c>
      <c r="B115" vm="245">
        <f ca="1"/>
        <v>175.84</v>
      </c>
    </row>
    <row r="116" spans="1:2" x14ac:dyDescent="0.2">
      <c r="A116" vm="246">
        <f ca="1"/>
        <v>44595</v>
      </c>
      <c r="B116" vm="247">
        <f ca="1"/>
        <v>172.9</v>
      </c>
    </row>
    <row r="117" spans="1:2" x14ac:dyDescent="0.2">
      <c r="A117" vm="248">
        <f ca="1"/>
        <v>44596</v>
      </c>
      <c r="B117" vm="249">
        <f ca="1"/>
        <v>172.39</v>
      </c>
    </row>
    <row r="118" spans="1:2" x14ac:dyDescent="0.2">
      <c r="A118" vm="250">
        <f ca="1"/>
        <v>44599</v>
      </c>
      <c r="B118" vm="251">
        <f ca="1"/>
        <v>171.66</v>
      </c>
    </row>
    <row r="119" spans="1:2" x14ac:dyDescent="0.2">
      <c r="A119" vm="252">
        <f ca="1"/>
        <v>44600</v>
      </c>
      <c r="B119" vm="253">
        <f ca="1"/>
        <v>174.83</v>
      </c>
    </row>
    <row r="120" spans="1:2" x14ac:dyDescent="0.2">
      <c r="A120" vm="254">
        <f ca="1"/>
        <v>44601</v>
      </c>
      <c r="B120" vm="193">
        <f ca="1"/>
        <v>176.28</v>
      </c>
    </row>
    <row r="121" spans="1:2" x14ac:dyDescent="0.2">
      <c r="A121" vm="255">
        <f ca="1"/>
        <v>44602</v>
      </c>
      <c r="B121" vm="256">
        <f ca="1"/>
        <v>172.12</v>
      </c>
    </row>
    <row r="122" spans="1:2" x14ac:dyDescent="0.2">
      <c r="A122" vm="257">
        <f ca="1"/>
        <v>44603</v>
      </c>
      <c r="B122" vm="258">
        <f ca="1"/>
        <v>168.64</v>
      </c>
    </row>
    <row r="123" spans="1:2" x14ac:dyDescent="0.2">
      <c r="A123" vm="259">
        <f ca="1"/>
        <v>44606</v>
      </c>
      <c r="B123" vm="260">
        <f ca="1"/>
        <v>168.88</v>
      </c>
    </row>
    <row r="124" spans="1:2" x14ac:dyDescent="0.2">
      <c r="A124" vm="261">
        <f ca="1"/>
        <v>44607</v>
      </c>
      <c r="B124" vm="262">
        <f ca="1"/>
        <v>172.79</v>
      </c>
    </row>
    <row r="125" spans="1:2" x14ac:dyDescent="0.2">
      <c r="A125" vm="263">
        <f ca="1"/>
        <v>44608</v>
      </c>
      <c r="B125" vm="264">
        <f ca="1"/>
        <v>172.55</v>
      </c>
    </row>
    <row r="126" spans="1:2" x14ac:dyDescent="0.2">
      <c r="A126" vm="265">
        <f ca="1"/>
        <v>44609</v>
      </c>
      <c r="B126" vm="260">
        <f ca="1"/>
        <v>168.88</v>
      </c>
    </row>
    <row r="127" spans="1:2" x14ac:dyDescent="0.2">
      <c r="A127" vm="266">
        <f ca="1"/>
        <v>44610</v>
      </c>
      <c r="B127" vm="267">
        <f ca="1"/>
        <v>167.3</v>
      </c>
    </row>
    <row r="128" spans="1:2" x14ac:dyDescent="0.2">
      <c r="A128" vm="268">
        <f ca="1"/>
        <v>44614</v>
      </c>
      <c r="B128" vm="269">
        <f ca="1"/>
        <v>164.32</v>
      </c>
    </row>
    <row r="129" spans="1:2" x14ac:dyDescent="0.2">
      <c r="A129" vm="270">
        <f ca="1"/>
        <v>44615</v>
      </c>
      <c r="B129" vm="271">
        <f ca="1"/>
        <v>160.07</v>
      </c>
    </row>
    <row r="130" spans="1:2" x14ac:dyDescent="0.2">
      <c r="A130" vm="272">
        <f ca="1"/>
        <v>44616</v>
      </c>
      <c r="B130" vm="273">
        <f ca="1"/>
        <v>162.74</v>
      </c>
    </row>
    <row r="131" spans="1:2" x14ac:dyDescent="0.2">
      <c r="A131" vm="274">
        <f ca="1"/>
        <v>44617</v>
      </c>
      <c r="B131" vm="275">
        <f ca="1"/>
        <v>164.85</v>
      </c>
    </row>
    <row r="132" spans="1:2" x14ac:dyDescent="0.2">
      <c r="A132" vm="276">
        <f ca="1"/>
        <v>44620</v>
      </c>
      <c r="B132" vm="277">
        <f ca="1"/>
        <v>165.12</v>
      </c>
    </row>
    <row r="133" spans="1:2" x14ac:dyDescent="0.2">
      <c r="A133" vm="278">
        <f ca="1"/>
        <v>44621</v>
      </c>
      <c r="B133" vm="279">
        <f ca="1"/>
        <v>163.19999999999999</v>
      </c>
    </row>
    <row r="134" spans="1:2" x14ac:dyDescent="0.2">
      <c r="A134" vm="280">
        <f ca="1"/>
        <v>44622</v>
      </c>
      <c r="B134" vm="281">
        <f ca="1"/>
        <v>166.56</v>
      </c>
    </row>
    <row r="135" spans="1:2" x14ac:dyDescent="0.2">
      <c r="A135" vm="282">
        <f ca="1"/>
        <v>44623</v>
      </c>
      <c r="B135" vm="225">
        <f ca="1"/>
        <v>166.23</v>
      </c>
    </row>
    <row r="136" spans="1:2" x14ac:dyDescent="0.2">
      <c r="A136" vm="283">
        <f ca="1"/>
        <v>44624</v>
      </c>
      <c r="B136" vm="284">
        <f ca="1"/>
        <v>163.16999999999999</v>
      </c>
    </row>
    <row r="137" spans="1:2" x14ac:dyDescent="0.2">
      <c r="A137" vm="285">
        <f ca="1"/>
        <v>44627</v>
      </c>
      <c r="B137" vm="286">
        <f ca="1"/>
        <v>159.30000000000001</v>
      </c>
    </row>
    <row r="138" spans="1:2" x14ac:dyDescent="0.2">
      <c r="A138" vm="287">
        <f ca="1"/>
        <v>44628</v>
      </c>
      <c r="B138" vm="288">
        <f ca="1"/>
        <v>157.44</v>
      </c>
    </row>
    <row r="139" spans="1:2" x14ac:dyDescent="0.2">
      <c r="A139" vm="289">
        <f ca="1"/>
        <v>44629</v>
      </c>
      <c r="B139" vm="290">
        <f ca="1"/>
        <v>162.94999999999999</v>
      </c>
    </row>
    <row r="140" spans="1:2" x14ac:dyDescent="0.2">
      <c r="A140" vm="291">
        <f ca="1"/>
        <v>44630</v>
      </c>
      <c r="B140" vm="292">
        <f ca="1"/>
        <v>158.52000000000001</v>
      </c>
    </row>
    <row r="141" spans="1:2" x14ac:dyDescent="0.2">
      <c r="A141" vm="293">
        <f ca="1"/>
        <v>44631</v>
      </c>
      <c r="B141" vm="294">
        <f ca="1"/>
        <v>154.72999999999999</v>
      </c>
    </row>
    <row r="142" spans="1:2" x14ac:dyDescent="0.2">
      <c r="A142" vm="295">
        <f ca="1"/>
        <v>44634</v>
      </c>
      <c r="B142" vm="296">
        <f ca="1"/>
        <v>150.62</v>
      </c>
    </row>
    <row r="143" spans="1:2" x14ac:dyDescent="0.2">
      <c r="A143" vm="297">
        <f ca="1"/>
        <v>44635</v>
      </c>
      <c r="B143" vm="298">
        <f ca="1"/>
        <v>155.09</v>
      </c>
    </row>
    <row r="144" spans="1:2" x14ac:dyDescent="0.2">
      <c r="A144" vm="299">
        <f ca="1"/>
        <v>44636</v>
      </c>
      <c r="B144" vm="300">
        <f ca="1"/>
        <v>159.59</v>
      </c>
    </row>
    <row r="145" spans="1:2" x14ac:dyDescent="0.2">
      <c r="A145" vm="301">
        <f ca="1"/>
        <v>44637</v>
      </c>
      <c r="B145" vm="302">
        <f ca="1"/>
        <v>160.62</v>
      </c>
    </row>
    <row r="146" spans="1:2" x14ac:dyDescent="0.2">
      <c r="A146" vm="303">
        <f ca="1"/>
        <v>44638</v>
      </c>
      <c r="B146" vm="304">
        <f ca="1"/>
        <v>163.98</v>
      </c>
    </row>
    <row r="147" spans="1:2" x14ac:dyDescent="0.2">
      <c r="A147" vm="305">
        <f ca="1"/>
        <v>44641</v>
      </c>
      <c r="B147" vm="306">
        <f ca="1"/>
        <v>165.38</v>
      </c>
    </row>
    <row r="148" spans="1:2" x14ac:dyDescent="0.2">
      <c r="A148" vm="307">
        <f ca="1"/>
        <v>44642</v>
      </c>
      <c r="B148" vm="308">
        <f ca="1"/>
        <v>168.82</v>
      </c>
    </row>
    <row r="149" spans="1:2" x14ac:dyDescent="0.2">
      <c r="A149" vm="309">
        <f ca="1"/>
        <v>44643</v>
      </c>
      <c r="B149" vm="310">
        <f ca="1"/>
        <v>170.21</v>
      </c>
    </row>
    <row r="150" spans="1:2" x14ac:dyDescent="0.2">
      <c r="A150" vm="311">
        <f ca="1"/>
        <v>44644</v>
      </c>
      <c r="B150" vm="312">
        <f ca="1"/>
        <v>174.07</v>
      </c>
    </row>
    <row r="151" spans="1:2" x14ac:dyDescent="0.2">
      <c r="A151" vm="313">
        <f ca="1"/>
        <v>44645</v>
      </c>
      <c r="B151" vm="314">
        <f ca="1"/>
        <v>174.72</v>
      </c>
    </row>
    <row r="152" spans="1:2" x14ac:dyDescent="0.2">
      <c r="A152" vm="315">
        <f ca="1"/>
        <v>44648</v>
      </c>
      <c r="B152" vm="316">
        <f ca="1"/>
        <v>175.6</v>
      </c>
    </row>
    <row r="153" spans="1:2" x14ac:dyDescent="0.2">
      <c r="A153" vm="317">
        <f ca="1"/>
        <v>44649</v>
      </c>
      <c r="B153" vm="318">
        <f ca="1"/>
        <v>178.96</v>
      </c>
    </row>
    <row r="154" spans="1:2" x14ac:dyDescent="0.2">
      <c r="A154" vm="319">
        <f ca="1"/>
        <v>44650</v>
      </c>
      <c r="B154" vm="320">
        <f ca="1"/>
        <v>177.77</v>
      </c>
    </row>
    <row r="155" spans="1:2" x14ac:dyDescent="0.2">
      <c r="A155" vm="321">
        <f ca="1"/>
        <v>44651</v>
      </c>
      <c r="B155" vm="243">
        <f ca="1"/>
        <v>174.61</v>
      </c>
    </row>
    <row r="156" spans="1:2" x14ac:dyDescent="0.2">
      <c r="A156" vm="322">
        <f ca="1"/>
        <v>44652</v>
      </c>
      <c r="B156" vm="323">
        <f ca="1"/>
        <v>174.31</v>
      </c>
    </row>
    <row r="157" spans="1:2" x14ac:dyDescent="0.2">
      <c r="A157" vm="324">
        <f ca="1"/>
        <v>44655</v>
      </c>
      <c r="B157" vm="325">
        <f ca="1"/>
        <v>178.44</v>
      </c>
    </row>
    <row r="158" spans="1:2" x14ac:dyDescent="0.2">
      <c r="A158" vm="326">
        <f ca="1"/>
        <v>44656</v>
      </c>
      <c r="B158" vm="327">
        <f ca="1"/>
        <v>175.06</v>
      </c>
    </row>
    <row r="159" spans="1:2" x14ac:dyDescent="0.2">
      <c r="A159" vm="328">
        <f ca="1"/>
        <v>44657</v>
      </c>
      <c r="B159" vm="329">
        <f ca="1"/>
        <v>171.83</v>
      </c>
    </row>
    <row r="160" spans="1:2" x14ac:dyDescent="0.2">
      <c r="A160" vm="330">
        <f ca="1"/>
        <v>44658</v>
      </c>
      <c r="B160" vm="331">
        <f ca="1"/>
        <v>172.14</v>
      </c>
    </row>
    <row r="161" spans="1:2" x14ac:dyDescent="0.2">
      <c r="A161" vm="332">
        <f ca="1"/>
        <v>44659</v>
      </c>
      <c r="B161" vm="333">
        <f ca="1"/>
        <v>170.09</v>
      </c>
    </row>
    <row r="162" spans="1:2" x14ac:dyDescent="0.2">
      <c r="A162" vm="334">
        <f ca="1"/>
        <v>44662</v>
      </c>
      <c r="B162" vm="335">
        <f ca="1"/>
        <v>165.75</v>
      </c>
    </row>
    <row r="163" spans="1:2" x14ac:dyDescent="0.2">
      <c r="A163" vm="336">
        <f ca="1"/>
        <v>44663</v>
      </c>
      <c r="B163" vm="337">
        <f ca="1"/>
        <v>167.66</v>
      </c>
    </row>
    <row r="164" spans="1:2" x14ac:dyDescent="0.2">
      <c r="A164" vm="338">
        <f ca="1"/>
        <v>44664</v>
      </c>
      <c r="B164" vm="339">
        <f ca="1"/>
        <v>170.4</v>
      </c>
    </row>
    <row r="165" spans="1:2" x14ac:dyDescent="0.2">
      <c r="A165" vm="340">
        <f ca="1"/>
        <v>44665</v>
      </c>
      <c r="B165" vm="341">
        <f ca="1"/>
        <v>165.29</v>
      </c>
    </row>
    <row r="166" spans="1:2" x14ac:dyDescent="0.2">
      <c r="A166" vm="342">
        <f ca="1"/>
        <v>44669</v>
      </c>
      <c r="B166" vm="343">
        <f ca="1"/>
        <v>165.07</v>
      </c>
    </row>
    <row r="167" spans="1:2" x14ac:dyDescent="0.2">
      <c r="A167" vm="344">
        <f ca="1"/>
        <v>44670</v>
      </c>
      <c r="B167" vm="345">
        <f ca="1"/>
        <v>167.4</v>
      </c>
    </row>
    <row r="168" spans="1:2" x14ac:dyDescent="0.2">
      <c r="A168" vm="346">
        <f ca="1"/>
        <v>44671</v>
      </c>
      <c r="B168" vm="347">
        <f ca="1"/>
        <v>167.23</v>
      </c>
    </row>
    <row r="169" spans="1:2" x14ac:dyDescent="0.2">
      <c r="A169" vm="348">
        <f ca="1"/>
        <v>44672</v>
      </c>
      <c r="B169" vm="349">
        <f ca="1"/>
        <v>166.42</v>
      </c>
    </row>
    <row r="170" spans="1:2" x14ac:dyDescent="0.2">
      <c r="A170" vm="350">
        <f ca="1"/>
        <v>44673</v>
      </c>
      <c r="B170" vm="351">
        <f ca="1"/>
        <v>161.79</v>
      </c>
    </row>
    <row r="171" spans="1:2" x14ac:dyDescent="0.2">
      <c r="A171" vm="352">
        <f ca="1"/>
        <v>44676</v>
      </c>
      <c r="B171" vm="353">
        <f ca="1"/>
        <v>162.88</v>
      </c>
    </row>
    <row r="172" spans="1:2" x14ac:dyDescent="0.2">
      <c r="A172" vm="354">
        <f ca="1"/>
        <v>44677</v>
      </c>
      <c r="B172" vm="355">
        <f ca="1"/>
        <v>156.80000000000001</v>
      </c>
    </row>
    <row r="173" spans="1:2" x14ac:dyDescent="0.2">
      <c r="A173" vm="356">
        <f ca="1"/>
        <v>44678</v>
      </c>
      <c r="B173" vm="357">
        <f ca="1"/>
        <v>156.57</v>
      </c>
    </row>
    <row r="174" spans="1:2" x14ac:dyDescent="0.2">
      <c r="A174" vm="358">
        <f ca="1"/>
        <v>44679</v>
      </c>
      <c r="B174" vm="359">
        <f ca="1"/>
        <v>163.63999999999999</v>
      </c>
    </row>
    <row r="175" spans="1:2" x14ac:dyDescent="0.2">
      <c r="A175" vm="360">
        <f ca="1"/>
        <v>44680</v>
      </c>
      <c r="B175" vm="361">
        <f ca="1"/>
        <v>157.65</v>
      </c>
    </row>
    <row r="176" spans="1:2" x14ac:dyDescent="0.2">
      <c r="A176" vm="362">
        <f ca="1"/>
        <v>44683</v>
      </c>
      <c r="B176" vm="363">
        <f ca="1"/>
        <v>157.96</v>
      </c>
    </row>
    <row r="177" spans="1:2" x14ac:dyDescent="0.2">
      <c r="A177" vm="364">
        <f ca="1"/>
        <v>44684</v>
      </c>
      <c r="B177" vm="365">
        <f ca="1"/>
        <v>159.47999999999999</v>
      </c>
    </row>
    <row r="178" spans="1:2" x14ac:dyDescent="0.2">
      <c r="A178" vm="366">
        <f ca="1"/>
        <v>44685</v>
      </c>
      <c r="B178" vm="367">
        <f ca="1"/>
        <v>166.02</v>
      </c>
    </row>
    <row r="179" spans="1:2" x14ac:dyDescent="0.2">
      <c r="A179" vm="368">
        <f ca="1"/>
        <v>44686</v>
      </c>
      <c r="B179" vm="369">
        <f ca="1"/>
        <v>156.77000000000001</v>
      </c>
    </row>
    <row r="180" spans="1:2" x14ac:dyDescent="0.2">
      <c r="A180" vm="370">
        <f ca="1"/>
        <v>44687</v>
      </c>
      <c r="B180" vm="371">
        <f ca="1"/>
        <v>157.28</v>
      </c>
    </row>
    <row r="181" spans="1:2" x14ac:dyDescent="0.2">
      <c r="A181" vm="372">
        <f ca="1"/>
        <v>44690</v>
      </c>
      <c r="B181" vm="373">
        <f ca="1"/>
        <v>152.06</v>
      </c>
    </row>
    <row r="182" spans="1:2" x14ac:dyDescent="0.2">
      <c r="A182" vm="374">
        <f ca="1"/>
        <v>44691</v>
      </c>
      <c r="B182" vm="375">
        <f ca="1"/>
        <v>154.51</v>
      </c>
    </row>
    <row r="183" spans="1:2" x14ac:dyDescent="0.2">
      <c r="A183" vm="376">
        <f ca="1"/>
        <v>44692</v>
      </c>
      <c r="B183" vm="377">
        <f ca="1"/>
        <v>146.5</v>
      </c>
    </row>
    <row r="184" spans="1:2" x14ac:dyDescent="0.2">
      <c r="A184" vm="378">
        <f ca="1"/>
        <v>44693</v>
      </c>
      <c r="B184" vm="379">
        <f ca="1"/>
        <v>142.56</v>
      </c>
    </row>
    <row r="185" spans="1:2" x14ac:dyDescent="0.2">
      <c r="A185" vm="380">
        <f ca="1"/>
        <v>44694</v>
      </c>
      <c r="B185" vm="381">
        <f ca="1"/>
        <v>147.11000000000001</v>
      </c>
    </row>
    <row r="186" spans="1:2" x14ac:dyDescent="0.2">
      <c r="A186" vm="382">
        <f ca="1"/>
        <v>44697</v>
      </c>
      <c r="B186" vm="383">
        <f ca="1"/>
        <v>145.54</v>
      </c>
    </row>
    <row r="187" spans="1:2" x14ac:dyDescent="0.2">
      <c r="A187" vm="384">
        <f ca="1"/>
        <v>44698</v>
      </c>
      <c r="B187" vm="385">
        <f ca="1"/>
        <v>149.24</v>
      </c>
    </row>
    <row r="188" spans="1:2" x14ac:dyDescent="0.2">
      <c r="A188" vm="386">
        <f ca="1"/>
        <v>44699</v>
      </c>
      <c r="B188" vm="387">
        <f ca="1"/>
        <v>140.82</v>
      </c>
    </row>
    <row r="189" spans="1:2" x14ac:dyDescent="0.2">
      <c r="A189" vm="388">
        <f ca="1"/>
        <v>44700</v>
      </c>
      <c r="B189" vm="389">
        <f ca="1"/>
        <v>137.35</v>
      </c>
    </row>
    <row r="190" spans="1:2" x14ac:dyDescent="0.2">
      <c r="A190" vm="390">
        <f ca="1"/>
        <v>44701</v>
      </c>
      <c r="B190" vm="391">
        <f ca="1"/>
        <v>137.59</v>
      </c>
    </row>
    <row r="191" spans="1:2" x14ac:dyDescent="0.2">
      <c r="A191" vm="392">
        <f ca="1"/>
        <v>44704</v>
      </c>
      <c r="B191" vm="393">
        <f ca="1"/>
        <v>143.11000000000001</v>
      </c>
    </row>
    <row r="192" spans="1:2" x14ac:dyDescent="0.2">
      <c r="A192" vm="394">
        <f ca="1"/>
        <v>44705</v>
      </c>
      <c r="B192" vm="395">
        <f ca="1"/>
        <v>140.36000000000001</v>
      </c>
    </row>
    <row r="193" spans="1:2" x14ac:dyDescent="0.2">
      <c r="A193" vm="396">
        <f ca="1"/>
        <v>44706</v>
      </c>
      <c r="B193" vm="397">
        <f ca="1"/>
        <v>140.52000000000001</v>
      </c>
    </row>
    <row r="194" spans="1:2" x14ac:dyDescent="0.2">
      <c r="A194" vm="398">
        <f ca="1"/>
        <v>44707</v>
      </c>
      <c r="B194" vm="399">
        <f ca="1"/>
        <v>143.78</v>
      </c>
    </row>
    <row r="195" spans="1:2" x14ac:dyDescent="0.2">
      <c r="A195" vm="400">
        <f ca="1"/>
        <v>44708</v>
      </c>
      <c r="B195" vm="401">
        <f ca="1"/>
        <v>149.63999999999999</v>
      </c>
    </row>
    <row r="196" spans="1:2" x14ac:dyDescent="0.2">
      <c r="A196" vm="402">
        <f ca="1"/>
        <v>44712</v>
      </c>
      <c r="B196" vm="403">
        <f ca="1"/>
        <v>148.84</v>
      </c>
    </row>
    <row r="197" spans="1:2" x14ac:dyDescent="0.2">
      <c r="A197" vm="404">
        <f ca="1"/>
        <v>44713</v>
      </c>
      <c r="B197" vm="405">
        <f ca="1"/>
        <v>148.71</v>
      </c>
    </row>
    <row r="198" spans="1:2" x14ac:dyDescent="0.2">
      <c r="A198" vm="406">
        <f ca="1"/>
        <v>44714</v>
      </c>
      <c r="B198" vm="407">
        <f ca="1"/>
        <v>151.21</v>
      </c>
    </row>
    <row r="199" spans="1:2" x14ac:dyDescent="0.2">
      <c r="A199" vm="408">
        <f ca="1"/>
        <v>44715</v>
      </c>
      <c r="B199" vm="409">
        <f ca="1"/>
        <v>145.38</v>
      </c>
    </row>
    <row r="200" spans="1:2" x14ac:dyDescent="0.2">
      <c r="A200" vm="410">
        <f ca="1"/>
        <v>44718</v>
      </c>
      <c r="B200" vm="411">
        <f ca="1"/>
        <v>146.13999999999999</v>
      </c>
    </row>
    <row r="201" spans="1:2" x14ac:dyDescent="0.2">
      <c r="A201" vm="412">
        <f ca="1"/>
        <v>44719</v>
      </c>
      <c r="B201" vm="405">
        <f ca="1"/>
        <v>148.71</v>
      </c>
    </row>
    <row r="202" spans="1:2" x14ac:dyDescent="0.2">
      <c r="A202" vm="413">
        <f ca="1"/>
        <v>44720</v>
      </c>
      <c r="B202" vm="414">
        <f ca="1"/>
        <v>147.96</v>
      </c>
    </row>
    <row r="203" spans="1:2" x14ac:dyDescent="0.2">
      <c r="A203" vm="415">
        <f ca="1"/>
        <v>44721</v>
      </c>
      <c r="B203" vm="416">
        <f ca="1"/>
        <v>142.63999999999999</v>
      </c>
    </row>
    <row r="204" spans="1:2" x14ac:dyDescent="0.2">
      <c r="A204" vm="417">
        <f ca="1"/>
        <v>44722</v>
      </c>
      <c r="B204" vm="418">
        <f ca="1"/>
        <v>137.13</v>
      </c>
    </row>
    <row r="205" spans="1:2" x14ac:dyDescent="0.2">
      <c r="A205" vm="419">
        <f ca="1"/>
        <v>44725</v>
      </c>
      <c r="B205" vm="420">
        <f ca="1"/>
        <v>131.88</v>
      </c>
    </row>
    <row r="206" spans="1:2" x14ac:dyDescent="0.2">
      <c r="A206" vm="421">
        <f ca="1"/>
        <v>44726</v>
      </c>
      <c r="B206" vm="422">
        <f ca="1"/>
        <v>132.76</v>
      </c>
    </row>
    <row r="207" spans="1:2" x14ac:dyDescent="0.2">
      <c r="A207" vm="423">
        <f ca="1"/>
        <v>44727</v>
      </c>
      <c r="B207" vm="424">
        <f ca="1"/>
        <v>135.43</v>
      </c>
    </row>
    <row r="208" spans="1:2" x14ac:dyDescent="0.2">
      <c r="A208" vm="425">
        <f ca="1"/>
        <v>44728</v>
      </c>
      <c r="B208" vm="426">
        <f ca="1"/>
        <v>130.06</v>
      </c>
    </row>
    <row r="209" spans="1:2" x14ac:dyDescent="0.2">
      <c r="A209" vm="427">
        <f ca="1"/>
        <v>44729</v>
      </c>
      <c r="B209" vm="428">
        <f ca="1"/>
        <v>131.56</v>
      </c>
    </row>
    <row r="210" spans="1:2" x14ac:dyDescent="0.2">
      <c r="A210" vm="429">
        <f ca="1"/>
        <v>44733</v>
      </c>
      <c r="B210" vm="430">
        <f ca="1"/>
        <v>135.87</v>
      </c>
    </row>
    <row r="211" spans="1:2" x14ac:dyDescent="0.2">
      <c r="A211" vm="431">
        <f ca="1"/>
        <v>44734</v>
      </c>
      <c r="B211" vm="432">
        <f ca="1"/>
        <v>135.35</v>
      </c>
    </row>
    <row r="212" spans="1:2" x14ac:dyDescent="0.2">
      <c r="A212" vm="433">
        <f ca="1"/>
        <v>44735</v>
      </c>
      <c r="B212" vm="434">
        <f ca="1"/>
        <v>138.27000000000001</v>
      </c>
    </row>
    <row r="213" spans="1:2" x14ac:dyDescent="0.2">
      <c r="A213" vm="435">
        <f ca="1"/>
        <v>44736</v>
      </c>
      <c r="B213" vm="436">
        <f ca="1"/>
        <v>141.66</v>
      </c>
    </row>
    <row r="214" spans="1:2" x14ac:dyDescent="0.2">
      <c r="A214" vm="437">
        <f ca="1"/>
        <v>44739</v>
      </c>
      <c r="B214" vm="436">
        <f ca="1"/>
        <v>141.66</v>
      </c>
    </row>
    <row r="215" spans="1:2" x14ac:dyDescent="0.2">
      <c r="A215" vm="438">
        <f ca="1"/>
        <v>44740</v>
      </c>
      <c r="B215" vm="439">
        <f ca="1"/>
        <v>137.44</v>
      </c>
    </row>
    <row r="216" spans="1:2" x14ac:dyDescent="0.2">
      <c r="A216" vm="440">
        <f ca="1"/>
        <v>44741</v>
      </c>
      <c r="B216" vm="441">
        <f ca="1"/>
        <v>139.22999999999999</v>
      </c>
    </row>
    <row r="217" spans="1:2" x14ac:dyDescent="0.2">
      <c r="A217" vm="442">
        <f ca="1"/>
        <v>44742</v>
      </c>
      <c r="B217" vm="443">
        <f ca="1"/>
        <v>136.72</v>
      </c>
    </row>
    <row r="218" spans="1:2" x14ac:dyDescent="0.2">
      <c r="A218" vm="444">
        <f ca="1"/>
        <v>44743</v>
      </c>
      <c r="B218" vm="445">
        <f ca="1"/>
        <v>138.93</v>
      </c>
    </row>
    <row r="219" spans="1:2" x14ac:dyDescent="0.2">
      <c r="A219" vm="446">
        <f ca="1"/>
        <v>44747</v>
      </c>
      <c r="B219" vm="447">
        <f ca="1"/>
        <v>141.56</v>
      </c>
    </row>
    <row r="220" spans="1:2" x14ac:dyDescent="0.2">
      <c r="A220" vm="448">
        <f ca="1"/>
        <v>44748</v>
      </c>
      <c r="B220" vm="449">
        <f ca="1"/>
        <v>142.91999999999999</v>
      </c>
    </row>
    <row r="221" spans="1:2" x14ac:dyDescent="0.2">
      <c r="A221" vm="450">
        <f ca="1"/>
        <v>44749</v>
      </c>
      <c r="B221" vm="451">
        <f ca="1"/>
        <v>146.35</v>
      </c>
    </row>
    <row r="222" spans="1:2" x14ac:dyDescent="0.2">
      <c r="A222" vm="452">
        <f ca="1"/>
        <v>44750</v>
      </c>
      <c r="B222" vm="453">
        <f ca="1"/>
        <v>147.04</v>
      </c>
    </row>
    <row r="223" spans="1:2" x14ac:dyDescent="0.2">
      <c r="A223" vm="454">
        <f ca="1"/>
        <v>44753</v>
      </c>
      <c r="B223" vm="455">
        <f ca="1"/>
        <v>144.87</v>
      </c>
    </row>
    <row r="224" spans="1:2" x14ac:dyDescent="0.2">
      <c r="A224" vm="456">
        <f ca="1"/>
        <v>44754</v>
      </c>
      <c r="B224" vm="457">
        <f ca="1"/>
        <v>145.86000000000001</v>
      </c>
    </row>
    <row r="225" spans="1:2" x14ac:dyDescent="0.2">
      <c r="A225" vm="458">
        <f ca="1"/>
        <v>44755</v>
      </c>
      <c r="B225" vm="459">
        <f ca="1"/>
        <v>145.49</v>
      </c>
    </row>
    <row r="226" spans="1:2" x14ac:dyDescent="0.2">
      <c r="A226" vm="460">
        <f ca="1"/>
        <v>44756</v>
      </c>
      <c r="B226" vm="461">
        <f ca="1"/>
        <v>148.47</v>
      </c>
    </row>
    <row r="227" spans="1:2" x14ac:dyDescent="0.2">
      <c r="A227" vm="462">
        <f ca="1"/>
        <v>44757</v>
      </c>
      <c r="B227" vm="463">
        <f ca="1"/>
        <v>150.16999999999999</v>
      </c>
    </row>
    <row r="228" spans="1:2" x14ac:dyDescent="0.2">
      <c r="A228" vm="464">
        <f ca="1"/>
        <v>44760</v>
      </c>
      <c r="B228" vm="465">
        <f ca="1"/>
        <v>147.07</v>
      </c>
    </row>
    <row r="229" spans="1:2" x14ac:dyDescent="0.2">
      <c r="A229" vm="466">
        <f ca="1"/>
        <v>44761</v>
      </c>
      <c r="B229" vm="141">
        <f ca="1"/>
        <v>151</v>
      </c>
    </row>
    <row r="230" spans="1:2" x14ac:dyDescent="0.2">
      <c r="A230" vm="467">
        <f ca="1"/>
        <v>44762</v>
      </c>
      <c r="B230" vm="468">
        <f ca="1"/>
        <v>153.04</v>
      </c>
    </row>
    <row r="231" spans="1:2" x14ac:dyDescent="0.2">
      <c r="A231" vm="469">
        <f ca="1"/>
        <v>44763</v>
      </c>
      <c r="B231" vm="470">
        <f ca="1"/>
        <v>155.35</v>
      </c>
    </row>
    <row r="232" spans="1:2" x14ac:dyDescent="0.2">
      <c r="A232" vm="471">
        <f ca="1"/>
        <v>44764</v>
      </c>
      <c r="B232" vm="472">
        <f ca="1"/>
        <v>154.09</v>
      </c>
    </row>
    <row r="233" spans="1:2" x14ac:dyDescent="0.2">
      <c r="A233" vm="473">
        <f ca="1"/>
        <v>44767</v>
      </c>
      <c r="B233" vm="474">
        <f ca="1"/>
        <v>152.94999999999999</v>
      </c>
    </row>
    <row r="234" spans="1:2" x14ac:dyDescent="0.2">
      <c r="A234" vm="475">
        <f ca="1"/>
        <v>44768</v>
      </c>
      <c r="B234" vm="476">
        <f ca="1"/>
        <v>151.6</v>
      </c>
    </row>
    <row r="235" spans="1:2" x14ac:dyDescent="0.2">
      <c r="A235" vm="477">
        <f ca="1"/>
        <v>44769</v>
      </c>
      <c r="B235" vm="478">
        <f ca="1"/>
        <v>156.79</v>
      </c>
    </row>
    <row r="236" spans="1:2" x14ac:dyDescent="0.2">
      <c r="A236" vm="479">
        <f ca="1"/>
        <v>44770</v>
      </c>
      <c r="B236" vm="480">
        <f ca="1"/>
        <v>157.35</v>
      </c>
    </row>
    <row r="237" spans="1:2" x14ac:dyDescent="0.2">
      <c r="A237" vm="481">
        <f ca="1"/>
        <v>44771</v>
      </c>
      <c r="B237" vm="482">
        <f ca="1"/>
        <v>162.51</v>
      </c>
    </row>
    <row r="238" spans="1:2" x14ac:dyDescent="0.2">
      <c r="A238" vm="483">
        <f ca="1"/>
        <v>44774</v>
      </c>
      <c r="B238" vm="484">
        <f ca="1"/>
        <v>161.51</v>
      </c>
    </row>
    <row r="239" spans="1:2" x14ac:dyDescent="0.2">
      <c r="A239" vm="485">
        <f ca="1"/>
        <v>44775</v>
      </c>
      <c r="B239" vm="486">
        <f ca="1"/>
        <v>160.01</v>
      </c>
    </row>
    <row r="240" spans="1:2" x14ac:dyDescent="0.2">
      <c r="A240" vm="487">
        <f ca="1"/>
        <v>44776</v>
      </c>
      <c r="B240" vm="488">
        <f ca="1"/>
        <v>166.13</v>
      </c>
    </row>
    <row r="241" spans="1:2" x14ac:dyDescent="0.2">
      <c r="A241" vm="489">
        <f ca="1"/>
        <v>44777</v>
      </c>
      <c r="B241" vm="490">
        <f ca="1"/>
        <v>165.81</v>
      </c>
    </row>
    <row r="242" spans="1:2" x14ac:dyDescent="0.2">
      <c r="A242" vm="491">
        <f ca="1"/>
        <v>44778</v>
      </c>
      <c r="B242" vm="492">
        <f ca="1"/>
        <v>165.35</v>
      </c>
    </row>
    <row r="243" spans="1:2" x14ac:dyDescent="0.2">
      <c r="A243" vm="493">
        <f ca="1"/>
        <v>44781</v>
      </c>
      <c r="B243" vm="494">
        <f ca="1"/>
        <v>164.87</v>
      </c>
    </row>
    <row r="244" spans="1:2" x14ac:dyDescent="0.2">
      <c r="A244" vm="495">
        <f ca="1"/>
        <v>44782</v>
      </c>
      <c r="B244" vm="496">
        <f ca="1"/>
        <v>164.92</v>
      </c>
    </row>
    <row r="245" spans="1:2" x14ac:dyDescent="0.2">
      <c r="A245" vm="497">
        <f ca="1"/>
        <v>44783</v>
      </c>
      <c r="B245" vm="498">
        <f ca="1"/>
        <v>169.24</v>
      </c>
    </row>
    <row r="246" spans="1:2" x14ac:dyDescent="0.2">
      <c r="A246" vm="499">
        <f ca="1"/>
        <v>44784</v>
      </c>
      <c r="B246" vm="500">
        <f ca="1"/>
        <v>168.49</v>
      </c>
    </row>
    <row r="247" spans="1:2" x14ac:dyDescent="0.2">
      <c r="A247" vm="501">
        <f ca="1"/>
        <v>44785</v>
      </c>
      <c r="B247" vm="502">
        <f ca="1"/>
        <v>172.1</v>
      </c>
    </row>
    <row r="248" spans="1:2" x14ac:dyDescent="0.2">
      <c r="A248" vm="503">
        <f ca="1"/>
        <v>44788</v>
      </c>
      <c r="B248" vm="504">
        <f ca="1"/>
        <v>173.19</v>
      </c>
    </row>
    <row r="249" spans="1:2" x14ac:dyDescent="0.2">
      <c r="A249" vm="505">
        <f ca="1"/>
        <v>44789</v>
      </c>
      <c r="B249" vm="506">
        <f ca="1"/>
        <v>173.03</v>
      </c>
    </row>
    <row r="250" spans="1:2" x14ac:dyDescent="0.2">
      <c r="A250" vm="507">
        <f ca="1"/>
        <v>44790</v>
      </c>
      <c r="B250" vm="508">
        <f ca="1"/>
        <v>174.55</v>
      </c>
    </row>
    <row r="251" spans="1:2" x14ac:dyDescent="0.2">
      <c r="A251" vm="509">
        <f ca="1"/>
        <v>44791</v>
      </c>
      <c r="B251" vm="510">
        <f ca="1"/>
        <v>174.15</v>
      </c>
    </row>
    <row r="252" spans="1:2" x14ac:dyDescent="0.2">
      <c r="A252" vm="511">
        <f ca="1"/>
        <v>44792</v>
      </c>
      <c r="B252" vm="512">
        <f ca="1"/>
        <v>171.52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Übersicht</vt:lpstr>
      <vt:lpstr>Helfer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2022-06-29T12:30:23Z</dcterms:created>
  <dcterms:modified xsi:type="dcterms:W3CDTF">2022-08-22T14:46:40Z</dcterms:modified>
</cp:coreProperties>
</file>